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готовое\"/>
    </mc:Choice>
  </mc:AlternateContent>
  <xr:revisionPtr revIDLastSave="0" documentId="8_{46747E57-31B5-4484-805C-DD3B01505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20" i="1" l="1"/>
  <c r="I20" i="1"/>
  <c r="T45" i="1"/>
  <c r="G45" i="1" s="1"/>
  <c r="O28" i="1"/>
  <c r="G28" i="1" s="1"/>
  <c r="AG39" i="1" l="1"/>
  <c r="AH39" i="1"/>
  <c r="AH29" i="1" s="1"/>
  <c r="I40" i="1"/>
  <c r="AD54" i="1" l="1"/>
  <c r="AD53" i="1"/>
  <c r="AD52" i="1"/>
  <c r="Y52" i="1"/>
  <c r="N46" i="1"/>
  <c r="O45" i="1"/>
  <c r="AC44" i="1"/>
  <c r="AB44" i="1"/>
  <c r="AA44" i="1"/>
  <c r="Z44" i="1"/>
  <c r="Y44" i="1"/>
  <c r="X44" i="1"/>
  <c r="W44" i="1"/>
  <c r="T44" i="1"/>
  <c r="S44" i="1"/>
  <c r="K44" i="1" s="1"/>
  <c r="I44" i="1"/>
  <c r="N43" i="1"/>
  <c r="G43" i="1" s="1"/>
  <c r="K42" i="1"/>
  <c r="H42" i="1"/>
  <c r="AD41" i="1"/>
  <c r="K41" i="1"/>
  <c r="J41" i="1"/>
  <c r="I41" i="1"/>
  <c r="H41" i="1"/>
  <c r="Y40" i="1"/>
  <c r="T40" i="1"/>
  <c r="T39" i="1" s="1"/>
  <c r="K40" i="1"/>
  <c r="J40" i="1"/>
  <c r="H40" i="1"/>
  <c r="AC39" i="1"/>
  <c r="AB39" i="1"/>
  <c r="AA39" i="1"/>
  <c r="J39" i="1" s="1"/>
  <c r="Z39" i="1"/>
  <c r="I39" i="1" s="1"/>
  <c r="X39" i="1"/>
  <c r="W39" i="1"/>
  <c r="N38" i="1"/>
  <c r="G38" i="1"/>
  <c r="N37" i="1"/>
  <c r="Y36" i="1"/>
  <c r="T36" i="1"/>
  <c r="T35" i="1" s="1"/>
  <c r="K36" i="1"/>
  <c r="J36" i="1"/>
  <c r="I36" i="1"/>
  <c r="H36" i="1"/>
  <c r="AD35" i="1"/>
  <c r="AC35" i="1"/>
  <c r="AB35" i="1"/>
  <c r="AA35" i="1"/>
  <c r="J35" i="1" s="1"/>
  <c r="Z35" i="1"/>
  <c r="I35" i="1" s="1"/>
  <c r="X35" i="1"/>
  <c r="W35" i="1"/>
  <c r="N34" i="1"/>
  <c r="G34" i="1" s="1"/>
  <c r="N33" i="1"/>
  <c r="G33" i="1" s="1"/>
  <c r="T32" i="1"/>
  <c r="G32" i="1" s="1"/>
  <c r="K32" i="1"/>
  <c r="H32" i="1"/>
  <c r="Y31" i="1"/>
  <c r="Y30" i="1" s="1"/>
  <c r="T31" i="1"/>
  <c r="K31" i="1"/>
  <c r="K30" i="1" s="1"/>
  <c r="J31" i="1"/>
  <c r="I31" i="1"/>
  <c r="H31" i="1"/>
  <c r="AD30" i="1"/>
  <c r="AC30" i="1"/>
  <c r="AB30" i="1"/>
  <c r="AA30" i="1"/>
  <c r="J30" i="1" s="1"/>
  <c r="Z30" i="1"/>
  <c r="I30" i="1" s="1"/>
  <c r="X30" i="1"/>
  <c r="W30" i="1"/>
  <c r="AG29" i="1"/>
  <c r="AF29" i="1"/>
  <c r="AE29" i="1"/>
  <c r="V29" i="1"/>
  <c r="U29" i="1"/>
  <c r="R29" i="1"/>
  <c r="Q29" i="1"/>
  <c r="P29" i="1"/>
  <c r="Y28" i="1"/>
  <c r="Y18" i="1" s="1"/>
  <c r="T28" i="1"/>
  <c r="K28" i="1"/>
  <c r="H28" i="1"/>
  <c r="T27" i="1"/>
  <c r="G27" i="1" s="1"/>
  <c r="K27" i="1"/>
  <c r="H27" i="1"/>
  <c r="AD26" i="1"/>
  <c r="G26" i="1" s="1"/>
  <c r="K26" i="1"/>
  <c r="H26" i="1"/>
  <c r="T25" i="1"/>
  <c r="G25" i="1" s="1"/>
  <c r="K25" i="1"/>
  <c r="H25" i="1"/>
  <c r="T24" i="1"/>
  <c r="O24" i="1"/>
  <c r="K24" i="1"/>
  <c r="H24" i="1"/>
  <c r="T23" i="1"/>
  <c r="O23" i="1"/>
  <c r="K23" i="1"/>
  <c r="H23" i="1"/>
  <c r="T22" i="1"/>
  <c r="O22" i="1"/>
  <c r="G22" i="1" s="1"/>
  <c r="K22" i="1"/>
  <c r="J22" i="1"/>
  <c r="I22" i="1"/>
  <c r="H22" i="1"/>
  <c r="T21" i="1"/>
  <c r="O21" i="1"/>
  <c r="K21" i="1"/>
  <c r="J21" i="1"/>
  <c r="I21" i="1"/>
  <c r="H21" i="1"/>
  <c r="O20" i="1"/>
  <c r="G20" i="1" s="1"/>
  <c r="K20" i="1"/>
  <c r="H20" i="1"/>
  <c r="O19" i="1"/>
  <c r="G19" i="1" s="1"/>
  <c r="K19" i="1"/>
  <c r="J19" i="1"/>
  <c r="I19" i="1"/>
  <c r="H19" i="1"/>
  <c r="AH18" i="1"/>
  <c r="AH17" i="1" s="1"/>
  <c r="AG18" i="1"/>
  <c r="AF18" i="1"/>
  <c r="AE18" i="1"/>
  <c r="AC18" i="1"/>
  <c r="AB18" i="1"/>
  <c r="AA18" i="1"/>
  <c r="Z18" i="1"/>
  <c r="X18" i="1"/>
  <c r="W18" i="1"/>
  <c r="V18" i="1"/>
  <c r="U18" i="1"/>
  <c r="S18" i="1"/>
  <c r="R18" i="1"/>
  <c r="Q18" i="1"/>
  <c r="Q17" i="1" s="1"/>
  <c r="P18" i="1"/>
  <c r="P17" i="1" s="1"/>
  <c r="T16" i="1"/>
  <c r="O16" i="1"/>
  <c r="K16" i="1"/>
  <c r="H16" i="1"/>
  <c r="Y15" i="1"/>
  <c r="G15" i="1" s="1"/>
  <c r="K15" i="1"/>
  <c r="H15" i="1"/>
  <c r="AD14" i="1"/>
  <c r="AD10" i="1" s="1"/>
  <c r="Y14" i="1"/>
  <c r="T14" i="1"/>
  <c r="O14" i="1"/>
  <c r="K14" i="1"/>
  <c r="H14" i="1"/>
  <c r="Y13" i="1"/>
  <c r="G13" i="1" s="1"/>
  <c r="K13" i="1"/>
  <c r="H13" i="1"/>
  <c r="Y12" i="1"/>
  <c r="T12" i="1"/>
  <c r="O12" i="1"/>
  <c r="K12" i="1"/>
  <c r="J12" i="1"/>
  <c r="I12" i="1"/>
  <c r="H12" i="1"/>
  <c r="T11" i="1"/>
  <c r="O11" i="1"/>
  <c r="G11" i="1" s="1"/>
  <c r="K11" i="1"/>
  <c r="J11" i="1"/>
  <c r="I11" i="1"/>
  <c r="H11" i="1"/>
  <c r="AH10" i="1"/>
  <c r="AG10" i="1"/>
  <c r="AF10" i="1"/>
  <c r="AE10" i="1"/>
  <c r="AC10" i="1"/>
  <c r="AB10" i="1"/>
  <c r="AA10" i="1"/>
  <c r="Z10" i="1"/>
  <c r="X10" i="1"/>
  <c r="W10" i="1"/>
  <c r="V10" i="1"/>
  <c r="U10" i="1"/>
  <c r="S10" i="1"/>
  <c r="R10" i="1"/>
  <c r="Q10" i="1"/>
  <c r="P10" i="1"/>
  <c r="N10" i="1"/>
  <c r="M10" i="1"/>
  <c r="L10" i="1"/>
  <c r="L48" i="1" s="1"/>
  <c r="X29" i="1" l="1"/>
  <c r="X17" i="1" s="1"/>
  <c r="G16" i="1"/>
  <c r="H39" i="1"/>
  <c r="T10" i="1"/>
  <c r="S29" i="1"/>
  <c r="S17" i="1" s="1"/>
  <c r="S48" i="1" s="1"/>
  <c r="T18" i="1"/>
  <c r="U17" i="1"/>
  <c r="K10" i="1"/>
  <c r="V17" i="1"/>
  <c r="G40" i="1"/>
  <c r="AH48" i="1"/>
  <c r="R17" i="1"/>
  <c r="G23" i="1"/>
  <c r="V48" i="1"/>
  <c r="AE17" i="1"/>
  <c r="AE48" i="1" s="1"/>
  <c r="G41" i="1"/>
  <c r="AD39" i="1"/>
  <c r="AD29" i="1" s="1"/>
  <c r="AF17" i="1"/>
  <c r="AF48" i="1" s="1"/>
  <c r="AG17" i="1"/>
  <c r="AG48" i="1" s="1"/>
  <c r="H35" i="1"/>
  <c r="K39" i="1"/>
  <c r="H30" i="1"/>
  <c r="H18" i="1"/>
  <c r="G36" i="1"/>
  <c r="P48" i="1"/>
  <c r="Q48" i="1"/>
  <c r="J29" i="1"/>
  <c r="T30" i="1"/>
  <c r="T29" i="1" s="1"/>
  <c r="W29" i="1"/>
  <c r="W48" i="1" s="1"/>
  <c r="I10" i="1"/>
  <c r="H10" i="1"/>
  <c r="G21" i="1"/>
  <c r="G24" i="1"/>
  <c r="Z29" i="1"/>
  <c r="Z48" i="1" s="1"/>
  <c r="AA29" i="1"/>
  <c r="AA48" i="1" s="1"/>
  <c r="N35" i="1"/>
  <c r="K35" i="1"/>
  <c r="G37" i="1"/>
  <c r="G46" i="1"/>
  <c r="G44" i="1" s="1"/>
  <c r="J18" i="1"/>
  <c r="R48" i="1"/>
  <c r="K18" i="1"/>
  <c r="Y39" i="1"/>
  <c r="G12" i="1"/>
  <c r="G14" i="1"/>
  <c r="U48" i="1"/>
  <c r="Y35" i="1"/>
  <c r="N44" i="1"/>
  <c r="O18" i="1"/>
  <c r="I18" i="1"/>
  <c r="AB29" i="1"/>
  <c r="AB17" i="1" s="1"/>
  <c r="I29" i="1"/>
  <c r="O10" i="1"/>
  <c r="AD18" i="1"/>
  <c r="G31" i="1"/>
  <c r="N39" i="1"/>
  <c r="O44" i="1"/>
  <c r="O29" i="1" s="1"/>
  <c r="Y10" i="1"/>
  <c r="N30" i="1"/>
  <c r="N48" i="1"/>
  <c r="AC29" i="1"/>
  <c r="AC17" i="1" s="1"/>
  <c r="G39" i="1" l="1"/>
  <c r="O51" i="1"/>
  <c r="G18" i="1"/>
  <c r="AD17" i="1"/>
  <c r="G10" i="1"/>
  <c r="H29" i="1"/>
  <c r="H17" i="1" s="1"/>
  <c r="H48" i="1" s="1"/>
  <c r="K17" i="1"/>
  <c r="K48" i="1" s="1"/>
  <c r="AA17" i="1"/>
  <c r="J17" i="1" s="1"/>
  <c r="J48" i="1" s="1"/>
  <c r="AD48" i="1"/>
  <c r="O17" i="1"/>
  <c r="O48" i="1" s="1"/>
  <c r="AC48" i="1"/>
  <c r="K29" i="1"/>
  <c r="G30" i="1"/>
  <c r="Y29" i="1"/>
  <c r="Y17" i="1" s="1"/>
  <c r="Y48" i="1" s="1"/>
  <c r="AD51" i="1"/>
  <c r="Z17" i="1"/>
  <c r="I17" i="1" s="1"/>
  <c r="I48" i="1" s="1"/>
  <c r="W17" i="1"/>
  <c r="T17" i="1" s="1"/>
  <c r="T48" i="1" s="1"/>
  <c r="X48" i="1"/>
  <c r="T51" i="1" s="1"/>
  <c r="N29" i="1"/>
  <c r="G35" i="1"/>
  <c r="AB48" i="1"/>
  <c r="Y51" i="1" l="1"/>
  <c r="G29" i="1"/>
  <c r="G17" i="1" s="1"/>
  <c r="G48" i="1"/>
</calcChain>
</file>

<file path=xl/sharedStrings.xml><?xml version="1.0" encoding="utf-8"?>
<sst xmlns="http://schemas.openxmlformats.org/spreadsheetml/2006/main" count="165" uniqueCount="110">
  <si>
    <t xml:space="preserve"> Индекс</t>
  </si>
  <si>
    <t>Наименование циклов, дисциплин, профессиональных модулей, МДК, практик</t>
  </si>
  <si>
    <t>Объем образовательной программы (академических часов)</t>
  </si>
  <si>
    <t>1 семестр</t>
  </si>
  <si>
    <t>2 семестр</t>
  </si>
  <si>
    <t>3 семестр</t>
  </si>
  <si>
    <t>4 семестр</t>
  </si>
  <si>
    <t>аудиторная УД, МДК</t>
  </si>
  <si>
    <t>в том числе</t>
  </si>
  <si>
    <t>практика</t>
  </si>
  <si>
    <t>всего</t>
  </si>
  <si>
    <t>аудиторная УД, ПМ</t>
  </si>
  <si>
    <t>практические, лабораторные</t>
  </si>
  <si>
    <t>Общий гуманитарный и социально-экономический цикл</t>
  </si>
  <si>
    <t>История России</t>
  </si>
  <si>
    <t>Иностранный язык в профессиональной деятельности</t>
  </si>
  <si>
    <t>-</t>
  </si>
  <si>
    <t>Безопасность жизнедеятельности</t>
  </si>
  <si>
    <t>Физическая культура</t>
  </si>
  <si>
    <t>З</t>
  </si>
  <si>
    <t>Основы бережливого производства</t>
  </si>
  <si>
    <t>Основы финансовой грамотности</t>
  </si>
  <si>
    <t>Профессиональный цикл</t>
  </si>
  <si>
    <t xml:space="preserve">Общепрофессиональный цикл </t>
  </si>
  <si>
    <t>Материаловедение</t>
  </si>
  <si>
    <t>Э</t>
  </si>
  <si>
    <t xml:space="preserve">Метрология и стандартизация </t>
  </si>
  <si>
    <t>Техническая механика</t>
  </si>
  <si>
    <t xml:space="preserve">Электротехника </t>
  </si>
  <si>
    <t>Инженерная графика</t>
  </si>
  <si>
    <t>Технология отрасли</t>
  </si>
  <si>
    <t>Информационные технологии в профессиональной деятельности</t>
  </si>
  <si>
    <t xml:space="preserve">Охрана труда </t>
  </si>
  <si>
    <t>Документационное управление профессиональной деятельностью</t>
  </si>
  <si>
    <t>Экономика организации</t>
  </si>
  <si>
    <t>Профессиональные модули</t>
  </si>
  <si>
    <t>Контроль качества  продукции на каждой стадии производственного процесса</t>
  </si>
  <si>
    <t>Порядок проведения оценки качества продукции на каждой стадии производственного процесса</t>
  </si>
  <si>
    <t>Неразрушающий контроль</t>
  </si>
  <si>
    <t xml:space="preserve">Учебная практика </t>
  </si>
  <si>
    <t xml:space="preserve">Производственная практика  </t>
  </si>
  <si>
    <t>Подготовка, оформление и учет технической документации</t>
  </si>
  <si>
    <t>Порядок работы с технической документацией</t>
  </si>
  <si>
    <t>Анализ и систематизация результатов контроля качества сырья, и прдукции, разработка предложений по корректирующим действиям</t>
  </si>
  <si>
    <t>Технология анализа, оценки и учета результатов контроля качества</t>
  </si>
  <si>
    <t>Модернизация и внедрение новых методов и средств контроля</t>
  </si>
  <si>
    <t>Выполнение работ по одной или нескольким профессиям рабочих, должностям служащих (профессия 13063 контролер станочных и слесарных работ)</t>
  </si>
  <si>
    <t>Технический контроль качества деталей и сборочных единиц в механосборочном производстве</t>
  </si>
  <si>
    <t>Всего учебной нагрузки</t>
  </si>
  <si>
    <t>ПДП</t>
  </si>
  <si>
    <t>ГИА</t>
  </si>
  <si>
    <t xml:space="preserve">Консультации 100 часов на группу обучающегося </t>
  </si>
  <si>
    <t>Всего</t>
  </si>
  <si>
    <t>дисциплин и МДК</t>
  </si>
  <si>
    <t>учебной практики</t>
  </si>
  <si>
    <t xml:space="preserve">производ практики </t>
  </si>
  <si>
    <t>экзаменов</t>
  </si>
  <si>
    <t>диф.зачетов</t>
  </si>
  <si>
    <t>зачетов</t>
  </si>
  <si>
    <t>ДЗ</t>
  </si>
  <si>
    <t>ОГСЭ 01</t>
  </si>
  <si>
    <t>ОГСЭ02</t>
  </si>
  <si>
    <t>ОГСЭ 03</t>
  </si>
  <si>
    <t>ОГСЭ 04</t>
  </si>
  <si>
    <t>ОГСЭ 05</t>
  </si>
  <si>
    <t>ОГСЭ 06</t>
  </si>
  <si>
    <t>ОГСЭ 00</t>
  </si>
  <si>
    <t>П 00</t>
  </si>
  <si>
    <t>ОП 00</t>
  </si>
  <si>
    <t>ОП 01</t>
  </si>
  <si>
    <t>ОП 02</t>
  </si>
  <si>
    <t>ОП 03</t>
  </si>
  <si>
    <t>ОП 04</t>
  </si>
  <si>
    <t>ОП 05</t>
  </si>
  <si>
    <t>ОП 06</t>
  </si>
  <si>
    <t>ОП 07</t>
  </si>
  <si>
    <t>ОП 08</t>
  </si>
  <si>
    <t>ОП 09</t>
  </si>
  <si>
    <t>ОП 10</t>
  </si>
  <si>
    <t>ПМ 00</t>
  </si>
  <si>
    <t>ПМ 01</t>
  </si>
  <si>
    <t>МДК 01.01</t>
  </si>
  <si>
    <t>МДК 01.02</t>
  </si>
  <si>
    <t>УП 01</t>
  </si>
  <si>
    <t>ПП 01</t>
  </si>
  <si>
    <t>ПМ 02</t>
  </si>
  <si>
    <t>МДК 02.01</t>
  </si>
  <si>
    <t>УП 02</t>
  </si>
  <si>
    <t>ПП 02</t>
  </si>
  <si>
    <t>ПМ 03</t>
  </si>
  <si>
    <t>МДК 03.02</t>
  </si>
  <si>
    <t>УП 03</t>
  </si>
  <si>
    <t>ПП 03</t>
  </si>
  <si>
    <t>ПМ 04</t>
  </si>
  <si>
    <t>МДК 04.01</t>
  </si>
  <si>
    <t>УП 04</t>
  </si>
  <si>
    <t>МДК 03.01</t>
  </si>
  <si>
    <t>Учебная нагрузка во взаимодействии с преподавателем</t>
  </si>
  <si>
    <t>Форма промежуточной аттестации</t>
  </si>
  <si>
    <t xml:space="preserve">самостоятельная работа </t>
  </si>
  <si>
    <t>консультации</t>
  </si>
  <si>
    <t>промежуточная аттестация</t>
  </si>
  <si>
    <t>курсовая работа</t>
  </si>
  <si>
    <t>Государственная итоговая аттестация проводится в форме демонстрационного экзамена
и защиты дипломного проекта (работы) - 6 недель</t>
  </si>
  <si>
    <t>преддипл. практики</t>
  </si>
  <si>
    <t>Преддипломная практика</t>
  </si>
  <si>
    <t>максимальная нагрузка</t>
  </si>
  <si>
    <t>КЭ</t>
  </si>
  <si>
    <t>Учебный план на 2023-2024 учебный год по специальности 27.02.07 "Управление качеством продукции, процессов и услуг (по отраслям)"                                                                                                                                                                                           (на базе  среднего общего образования) Квалификация: техник. Срок обучения: 1 года 10 месяцев
Группы: УК-23 - 1 курс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</si>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</sst>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</cellStyleXfs>
  <cellXfs count="171">
    <xf numFmtId="0" fontId="0" fillId="0" borderId="0" xfId="0"/>
    <xf numFmtId="0" fontId="0" fillId="0" borderId="0" xfId="0" applyAlignment="1">
      <alignment vertical="center"/>
    </xf>
    <xf numFmtId="0" fontId="3" fillId="2" borderId="8" xfId="1" applyFont="1" applyFill="1" applyBorder="1" applyAlignment="1">
      <alignment vertical="center" textRotation="90" wrapText="1"/>
    </xf>
    <xf numFmtId="0" fontId="4" fillId="2" borderId="8" xfId="1" applyFont="1" applyFill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0" borderId="12" xfId="2" applyFont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1" fillId="3" borderId="9" xfId="2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/>
    </xf>
    <xf numFmtId="0" fontId="10" fillId="2" borderId="4" xfId="3" applyFont="1" applyFill="1" applyBorder="1" applyAlignment="1">
      <alignment vertical="center" wrapText="1"/>
    </xf>
    <xf numFmtId="0" fontId="10" fillId="2" borderId="9" xfId="3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9" xfId="3" applyFont="1" applyFill="1" applyBorder="1" applyAlignment="1">
      <alignment vertical="center" wrapText="1"/>
    </xf>
    <xf numFmtId="0" fontId="10" fillId="0" borderId="9" xfId="2" applyFont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3" borderId="9" xfId="4" applyFont="1" applyFill="1" applyBorder="1" applyAlignment="1">
      <alignment vertical="center" wrapText="1"/>
    </xf>
    <xf numFmtId="0" fontId="10" fillId="2" borderId="9" xfId="4" applyFont="1" applyFill="1" applyBorder="1" applyAlignment="1">
      <alignment vertical="center" wrapText="1"/>
    </xf>
    <xf numFmtId="0" fontId="10" fillId="0" borderId="9" xfId="3" applyFont="1" applyBorder="1" applyAlignment="1">
      <alignment vertical="center" wrapText="1"/>
    </xf>
    <xf numFmtId="0" fontId="10" fillId="0" borderId="9" xfId="3" applyFont="1" applyBorder="1" applyAlignment="1">
      <alignment vertical="center"/>
    </xf>
    <xf numFmtId="0" fontId="10" fillId="2" borderId="10" xfId="4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/>
    </xf>
    <xf numFmtId="0" fontId="11" fillId="2" borderId="9" xfId="4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" fontId="8" fillId="0" borderId="9" xfId="0" applyNumberFormat="1" applyFont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1" fillId="3" borderId="4" xfId="2" applyFont="1" applyFill="1" applyBorder="1" applyAlignment="1">
      <alignment horizontal="center" vertical="center" wrapText="1"/>
    </xf>
    <xf numFmtId="49" fontId="11" fillId="2" borderId="9" xfId="2" applyNumberFormat="1" applyFont="1" applyFill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 wrapText="1"/>
    </xf>
    <xf numFmtId="49" fontId="11" fillId="0" borderId="4" xfId="2" applyNumberFormat="1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9" xfId="4" applyFont="1" applyFill="1" applyBorder="1" applyAlignment="1">
      <alignment vertical="center" wrapText="1"/>
    </xf>
    <xf numFmtId="0" fontId="10" fillId="4" borderId="10" xfId="4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1" fontId="10" fillId="4" borderId="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1" fontId="10" fillId="2" borderId="9" xfId="0" applyNumberFormat="1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24" xfId="2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textRotation="90"/>
    </xf>
    <xf numFmtId="0" fontId="4" fillId="2" borderId="7" xfId="0" applyFont="1" applyFill="1" applyBorder="1" applyAlignment="1">
      <alignment vertical="center" textRotation="90"/>
    </xf>
    <xf numFmtId="0" fontId="4" fillId="2" borderId="8" xfId="0" applyFont="1" applyFill="1" applyBorder="1" applyAlignment="1">
      <alignment vertical="center" textRotation="90"/>
    </xf>
    <xf numFmtId="0" fontId="4" fillId="0" borderId="2" xfId="0" applyFont="1" applyBorder="1" applyAlignment="1">
      <alignment vertical="center" textRotation="90"/>
    </xf>
    <xf numFmtId="0" fontId="4" fillId="0" borderId="7" xfId="0" applyFont="1" applyBorder="1" applyAlignment="1">
      <alignment vertical="center" textRotation="90"/>
    </xf>
    <xf numFmtId="0" fontId="4" fillId="0" borderId="8" xfId="0" applyFont="1" applyBorder="1" applyAlignment="1">
      <alignment vertical="center" textRotation="90"/>
    </xf>
    <xf numFmtId="0" fontId="3" fillId="0" borderId="2" xfId="0" applyFont="1" applyBorder="1" applyAlignment="1">
      <alignment vertical="center" textRotation="90"/>
    </xf>
    <xf numFmtId="0" fontId="3" fillId="0" borderId="7" xfId="0" applyFont="1" applyBorder="1" applyAlignment="1">
      <alignment vertical="center" textRotation="90"/>
    </xf>
    <xf numFmtId="0" fontId="3" fillId="0" borderId="8" xfId="0" applyFont="1" applyBorder="1" applyAlignment="1">
      <alignment vertical="center" textRotation="90"/>
    </xf>
    <xf numFmtId="1" fontId="4" fillId="0" borderId="2" xfId="0" applyNumberFormat="1" applyFont="1" applyBorder="1" applyAlignment="1">
      <alignment vertical="center" textRotation="90"/>
    </xf>
    <xf numFmtId="1" fontId="4" fillId="0" borderId="7" xfId="0" applyNumberFormat="1" applyFont="1" applyBorder="1" applyAlignment="1">
      <alignment vertical="center" textRotation="90"/>
    </xf>
    <xf numFmtId="1" fontId="4" fillId="0" borderId="8" xfId="0" applyNumberFormat="1" applyFont="1" applyBorder="1" applyAlignment="1">
      <alignment vertical="center" textRotation="90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left" vertical="center" textRotation="90"/>
    </xf>
    <xf numFmtId="0" fontId="3" fillId="2" borderId="7" xfId="0" applyFont="1" applyFill="1" applyBorder="1" applyAlignment="1">
      <alignment horizontal="left" vertical="center" textRotation="90"/>
    </xf>
    <xf numFmtId="0" fontId="3" fillId="2" borderId="8" xfId="0" applyFont="1" applyFill="1" applyBorder="1" applyAlignment="1">
      <alignment horizontal="left" vertical="center" textRotation="90"/>
    </xf>
    <xf numFmtId="0" fontId="3" fillId="2" borderId="2" xfId="0" applyFont="1" applyFill="1" applyBorder="1" applyAlignment="1">
      <alignment vertical="center" textRotation="90"/>
    </xf>
    <xf numFmtId="0" fontId="3" fillId="2" borderId="7" xfId="0" applyFont="1" applyFill="1" applyBorder="1" applyAlignment="1">
      <alignment vertical="center" textRotation="90"/>
    </xf>
    <xf numFmtId="0" fontId="3" fillId="2" borderId="8" xfId="0" applyFont="1" applyFill="1" applyBorder="1" applyAlignment="1">
      <alignment vertical="center" textRotation="90"/>
    </xf>
    <xf numFmtId="0" fontId="4" fillId="4" borderId="2" xfId="0" applyFont="1" applyFill="1" applyBorder="1" applyAlignment="1">
      <alignment vertical="center" textRotation="90"/>
    </xf>
    <xf numFmtId="0" fontId="4" fillId="4" borderId="7" xfId="0" applyFont="1" applyFill="1" applyBorder="1" applyAlignment="1">
      <alignment vertical="center" textRotation="90"/>
    </xf>
    <xf numFmtId="0" fontId="4" fillId="4" borderId="8" xfId="0" applyFont="1" applyFill="1" applyBorder="1" applyAlignment="1">
      <alignment vertical="center" textRotation="90"/>
    </xf>
    <xf numFmtId="0" fontId="3" fillId="4" borderId="2" xfId="0" applyFont="1" applyFill="1" applyBorder="1" applyAlignment="1">
      <alignment vertical="center" textRotation="90"/>
    </xf>
    <xf numFmtId="0" fontId="3" fillId="4" borderId="7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7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3" fillId="0" borderId="4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6" fillId="0" borderId="14" xfId="2" applyFont="1" applyBorder="1" applyAlignment="1">
      <alignment vertical="center" textRotation="90" wrapText="1"/>
    </xf>
    <xf numFmtId="0" fontId="6" fillId="0" borderId="17" xfId="2" applyFont="1" applyBorder="1" applyAlignment="1">
      <alignment vertical="center" textRotation="90" wrapText="1"/>
    </xf>
    <xf numFmtId="0" fontId="6" fillId="0" borderId="18" xfId="2" applyFont="1" applyBorder="1" applyAlignment="1">
      <alignment vertical="center" textRotation="90" wrapText="1"/>
    </xf>
    <xf numFmtId="0" fontId="9" fillId="0" borderId="15" xfId="2" applyFont="1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3" fillId="0" borderId="22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0" fontId="3" fillId="0" borderId="23" xfId="3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">
    <cellStyle name="Обычный" xfId="0" builtinId="0"/>
    <cellStyle name="Обычный 2" xfId="3" xr:uid="{00000000-0005-0000-0000-000001000000}"/>
    <cellStyle name="Обычный_37Учебный план ФГОС Сварщик_КРС  ТОП-50 18-19" xfId="1" xr:uid="{00000000-0005-0000-0000-000002000000}"/>
    <cellStyle name="Обычный_37Учебный план ФГОС Сварщик_Монтаж и тех.эксплуатация ПО" xfId="4" xr:uid="{00000000-0005-0000-0000-000003000000}"/>
    <cellStyle name="Обычный_37Учебный план ФГОС Сварщик_Техническое регулирование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133350</xdr:colOff>
      <xdr:row>1</xdr:row>
      <xdr:rowOff>47625</xdr:rowOff>
    </xdr:from>
    <xdr:to>
      <xdr:col>34</xdr:col>
      <xdr:colOff>9524</xdr:colOff>
      <xdr:row>1</xdr:row>
      <xdr:rowOff>1255235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FC80B99-5F53-495B-B75F-49D13FF40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2775" y="238125"/>
          <a:ext cx="3733799" cy="1207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zoomScaleNormal="100" workbookViewId="0">
      <selection activeCell="G48" sqref="G48"/>
    </sheetView>
  </sheetViews>
  <sheetFormatPr defaultColWidth="9.140625" defaultRowHeight="15" x14ac:dyDescent="0.25"/>
  <cols>
    <col min="1" max="1" width="12" style="1" customWidth="1"/>
    <col min="2" max="2" width="28.28515625" style="1" customWidth="1"/>
    <col min="3" max="3" width="4.42578125" style="60" customWidth="1"/>
    <col min="4" max="4" width="5.140625" style="60" customWidth="1"/>
    <col min="5" max="5" width="5.42578125" style="60" customWidth="1"/>
    <col min="6" max="6" width="4.5703125" style="60" customWidth="1"/>
    <col min="7" max="7" width="14.140625" style="1" customWidth="1"/>
    <col min="8" max="8" width="5.28515625" style="1" customWidth="1"/>
    <col min="9" max="9" width="5" style="1" customWidth="1"/>
    <col min="10" max="10" width="4.7109375" style="1" customWidth="1"/>
    <col min="11" max="11" width="5.28515625" style="1" customWidth="1"/>
    <col min="12" max="12" width="4.5703125" style="1" customWidth="1"/>
    <col min="13" max="13" width="5.28515625" style="1" customWidth="1"/>
    <col min="14" max="14" width="7.7109375" style="1" customWidth="1"/>
    <col min="15" max="15" width="5.42578125" style="66" customWidth="1"/>
    <col min="16" max="16" width="4.85546875" style="66" customWidth="1"/>
    <col min="17" max="17" width="6" style="66" customWidth="1"/>
    <col min="18" max="18" width="5.140625" style="66" customWidth="1"/>
    <col min="19" max="19" width="5.5703125" style="66" customWidth="1"/>
    <col min="20" max="20" width="5" style="47" customWidth="1"/>
    <col min="21" max="21" width="5.140625" style="1" customWidth="1"/>
    <col min="22" max="22" width="5.5703125" style="1" customWidth="1"/>
    <col min="23" max="23" width="5" style="1" customWidth="1"/>
    <col min="24" max="24" width="5.42578125" style="1" customWidth="1"/>
    <col min="25" max="25" width="5.140625" style="1" customWidth="1"/>
    <col min="26" max="26" width="5.28515625" style="1" customWidth="1"/>
    <col min="27" max="27" width="4.7109375" style="1" customWidth="1"/>
    <col min="28" max="28" width="5.85546875" style="1" customWidth="1"/>
    <col min="29" max="29" width="6" style="1" customWidth="1"/>
    <col min="30" max="31" width="5.140625" style="1" customWidth="1"/>
    <col min="32" max="32" width="5.7109375" style="1" customWidth="1"/>
    <col min="33" max="33" width="4.5703125" style="1" customWidth="1"/>
    <col min="34" max="34" width="4.85546875" style="1" customWidth="1"/>
    <col min="35" max="16384" width="9.140625" style="1"/>
  </cols>
  <sheetData>
    <row r="1" spans="1:34" s="166" customFormat="1" x14ac:dyDescent="0.25">
      <c r="C1" s="167"/>
      <c r="D1" s="167"/>
      <c r="E1" s="167"/>
      <c r="F1" s="167"/>
      <c r="T1" s="168"/>
      <c r="AE1" s="170" t="s">
        <v>109</v>
      </c>
      <c r="AF1" s="169"/>
      <c r="AG1" s="169"/>
      <c r="AH1" s="169"/>
    </row>
    <row r="2" spans="1:34" s="166" customFormat="1" ht="108" customHeight="1" x14ac:dyDescent="0.25">
      <c r="C2" s="167"/>
      <c r="D2" s="167"/>
      <c r="E2" s="167"/>
      <c r="F2" s="167"/>
      <c r="T2" s="168"/>
    </row>
    <row r="3" spans="1:34" ht="48.6" customHeight="1" x14ac:dyDescent="0.25">
      <c r="A3" s="119" t="s">
        <v>108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1:34" ht="14.45" customHeight="1" x14ac:dyDescent="0.25">
      <c r="A4" s="121" t="s">
        <v>0</v>
      </c>
      <c r="B4" s="123" t="s">
        <v>1</v>
      </c>
      <c r="C4" s="95" t="s">
        <v>98</v>
      </c>
      <c r="D4" s="96"/>
      <c r="E4" s="96"/>
      <c r="F4" s="97"/>
      <c r="G4" s="94" t="s">
        <v>2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1:34" ht="54.6" customHeight="1" x14ac:dyDescent="0.25">
      <c r="A5" s="122"/>
      <c r="B5" s="124"/>
      <c r="C5" s="98"/>
      <c r="D5" s="99"/>
      <c r="E5" s="99"/>
      <c r="F5" s="100"/>
      <c r="G5" s="104" t="s">
        <v>106</v>
      </c>
      <c r="H5" s="107" t="s">
        <v>99</v>
      </c>
      <c r="I5" s="125" t="s">
        <v>97</v>
      </c>
      <c r="J5" s="126"/>
      <c r="K5" s="126"/>
      <c r="L5" s="126"/>
      <c r="M5" s="126"/>
      <c r="N5" s="127"/>
      <c r="O5" s="128" t="s">
        <v>3</v>
      </c>
      <c r="P5" s="129"/>
      <c r="Q5" s="129"/>
      <c r="R5" s="129"/>
      <c r="S5" s="130"/>
      <c r="T5" s="131" t="s">
        <v>4</v>
      </c>
      <c r="U5" s="132"/>
      <c r="V5" s="132"/>
      <c r="W5" s="132"/>
      <c r="X5" s="133"/>
      <c r="Y5" s="134" t="s">
        <v>5</v>
      </c>
      <c r="Z5" s="135"/>
      <c r="AA5" s="135"/>
      <c r="AB5" s="135"/>
      <c r="AC5" s="136"/>
      <c r="AD5" s="131" t="s">
        <v>6</v>
      </c>
      <c r="AE5" s="132"/>
      <c r="AF5" s="132"/>
      <c r="AG5" s="132"/>
      <c r="AH5" s="133"/>
    </row>
    <row r="6" spans="1:34" ht="14.45" customHeight="1" x14ac:dyDescent="0.25">
      <c r="A6" s="122"/>
      <c r="B6" s="124"/>
      <c r="C6" s="98"/>
      <c r="D6" s="99"/>
      <c r="E6" s="99"/>
      <c r="F6" s="100"/>
      <c r="G6" s="105"/>
      <c r="H6" s="108"/>
      <c r="I6" s="110" t="s">
        <v>101</v>
      </c>
      <c r="J6" s="110" t="s">
        <v>100</v>
      </c>
      <c r="K6" s="110" t="s">
        <v>7</v>
      </c>
      <c r="L6" s="137" t="s">
        <v>8</v>
      </c>
      <c r="M6" s="138"/>
      <c r="N6" s="110" t="s">
        <v>9</v>
      </c>
      <c r="O6" s="113" t="s">
        <v>10</v>
      </c>
      <c r="P6" s="116" t="s">
        <v>101</v>
      </c>
      <c r="Q6" s="116" t="s">
        <v>100</v>
      </c>
      <c r="R6" s="113" t="s">
        <v>99</v>
      </c>
      <c r="S6" s="113" t="s">
        <v>11</v>
      </c>
      <c r="T6" s="86" t="s">
        <v>10</v>
      </c>
      <c r="U6" s="83" t="s">
        <v>101</v>
      </c>
      <c r="V6" s="83" t="s">
        <v>100</v>
      </c>
      <c r="W6" s="80" t="s">
        <v>99</v>
      </c>
      <c r="X6" s="80" t="s">
        <v>11</v>
      </c>
      <c r="Y6" s="77" t="s">
        <v>10</v>
      </c>
      <c r="Z6" s="110" t="s">
        <v>101</v>
      </c>
      <c r="AA6" s="110" t="s">
        <v>100</v>
      </c>
      <c r="AB6" s="77" t="s">
        <v>99</v>
      </c>
      <c r="AC6" s="77" t="s">
        <v>11</v>
      </c>
      <c r="AD6" s="80" t="s">
        <v>10</v>
      </c>
      <c r="AE6" s="83" t="s">
        <v>101</v>
      </c>
      <c r="AF6" s="83" t="s">
        <v>100</v>
      </c>
      <c r="AG6" s="80" t="s">
        <v>99</v>
      </c>
      <c r="AH6" s="80" t="s">
        <v>11</v>
      </c>
    </row>
    <row r="7" spans="1:34" ht="103.9" customHeight="1" x14ac:dyDescent="0.25">
      <c r="A7" s="122"/>
      <c r="B7" s="124"/>
      <c r="C7" s="101"/>
      <c r="D7" s="102"/>
      <c r="E7" s="102"/>
      <c r="F7" s="103"/>
      <c r="G7" s="105"/>
      <c r="H7" s="108"/>
      <c r="I7" s="111"/>
      <c r="J7" s="111"/>
      <c r="K7" s="111"/>
      <c r="L7" s="110" t="s">
        <v>12</v>
      </c>
      <c r="M7" s="110" t="s">
        <v>102</v>
      </c>
      <c r="N7" s="111"/>
      <c r="O7" s="114"/>
      <c r="P7" s="117"/>
      <c r="Q7" s="117"/>
      <c r="R7" s="114"/>
      <c r="S7" s="114"/>
      <c r="T7" s="87"/>
      <c r="U7" s="84"/>
      <c r="V7" s="84"/>
      <c r="W7" s="81"/>
      <c r="X7" s="81"/>
      <c r="Y7" s="78"/>
      <c r="Z7" s="111"/>
      <c r="AA7" s="111"/>
      <c r="AB7" s="78"/>
      <c r="AC7" s="78"/>
      <c r="AD7" s="81"/>
      <c r="AE7" s="84"/>
      <c r="AF7" s="84"/>
      <c r="AG7" s="81"/>
      <c r="AH7" s="81"/>
    </row>
    <row r="8" spans="1:34" x14ac:dyDescent="0.25">
      <c r="A8" s="2"/>
      <c r="B8" s="3"/>
      <c r="C8" s="29">
        <v>1</v>
      </c>
      <c r="D8" s="33">
        <v>2</v>
      </c>
      <c r="E8" s="29">
        <v>3</v>
      </c>
      <c r="F8" s="33">
        <v>4</v>
      </c>
      <c r="G8" s="106"/>
      <c r="H8" s="109"/>
      <c r="I8" s="112"/>
      <c r="J8" s="112"/>
      <c r="K8" s="112"/>
      <c r="L8" s="112"/>
      <c r="M8" s="112"/>
      <c r="N8" s="112"/>
      <c r="O8" s="115"/>
      <c r="P8" s="118"/>
      <c r="Q8" s="118"/>
      <c r="R8" s="115"/>
      <c r="S8" s="115"/>
      <c r="T8" s="88"/>
      <c r="U8" s="85"/>
      <c r="V8" s="85"/>
      <c r="W8" s="82"/>
      <c r="X8" s="82"/>
      <c r="Y8" s="79"/>
      <c r="Z8" s="112"/>
      <c r="AA8" s="112"/>
      <c r="AB8" s="79"/>
      <c r="AC8" s="79"/>
      <c r="AD8" s="82"/>
      <c r="AE8" s="85"/>
      <c r="AF8" s="85"/>
      <c r="AG8" s="82"/>
      <c r="AH8" s="82"/>
    </row>
    <row r="9" spans="1:34" x14ac:dyDescent="0.25">
      <c r="A9" s="30">
        <v>1</v>
      </c>
      <c r="B9" s="30">
        <v>2</v>
      </c>
      <c r="C9" s="89">
        <v>3</v>
      </c>
      <c r="D9" s="90"/>
      <c r="E9" s="90"/>
      <c r="F9" s="90"/>
      <c r="G9" s="31">
        <v>4</v>
      </c>
      <c r="H9" s="31">
        <v>5</v>
      </c>
      <c r="I9" s="31">
        <v>6</v>
      </c>
      <c r="J9" s="31">
        <v>7</v>
      </c>
      <c r="K9" s="31">
        <v>8</v>
      </c>
      <c r="L9" s="31">
        <v>9</v>
      </c>
      <c r="M9" s="31">
        <v>10</v>
      </c>
      <c r="N9" s="31">
        <v>11</v>
      </c>
      <c r="O9" s="67">
        <v>22</v>
      </c>
      <c r="P9" s="67">
        <v>23</v>
      </c>
      <c r="Q9" s="67">
        <v>24</v>
      </c>
      <c r="R9" s="67">
        <v>25</v>
      </c>
      <c r="S9" s="67">
        <v>26</v>
      </c>
      <c r="T9" s="41">
        <v>27</v>
      </c>
      <c r="U9" s="36">
        <v>28</v>
      </c>
      <c r="V9" s="36">
        <v>29</v>
      </c>
      <c r="W9" s="36">
        <v>30</v>
      </c>
      <c r="X9" s="36">
        <v>31</v>
      </c>
      <c r="Y9" s="31">
        <v>32</v>
      </c>
      <c r="Z9" s="31">
        <v>33</v>
      </c>
      <c r="AA9" s="31">
        <v>34</v>
      </c>
      <c r="AB9" s="31">
        <v>35</v>
      </c>
      <c r="AC9" s="31">
        <v>36</v>
      </c>
      <c r="AD9" s="36">
        <v>37</v>
      </c>
      <c r="AE9" s="36">
        <v>38</v>
      </c>
      <c r="AF9" s="36">
        <v>39</v>
      </c>
      <c r="AG9" s="36">
        <v>40</v>
      </c>
      <c r="AH9" s="36">
        <v>41</v>
      </c>
    </row>
    <row r="10" spans="1:34" ht="49.9" customHeight="1" x14ac:dyDescent="0.25">
      <c r="A10" s="11" t="s">
        <v>66</v>
      </c>
      <c r="B10" s="11" t="s">
        <v>13</v>
      </c>
      <c r="C10" s="48"/>
      <c r="D10" s="48"/>
      <c r="E10" s="48"/>
      <c r="F10" s="48"/>
      <c r="G10" s="12">
        <f>G11+G12+G13+G14+G15+G16</f>
        <v>494</v>
      </c>
      <c r="H10" s="12">
        <f>H11+H12+H13+H14+H15+H16</f>
        <v>28</v>
      </c>
      <c r="I10" s="12">
        <f>I11+I12+I13+I14+I15+I16</f>
        <v>0</v>
      </c>
      <c r="J10" s="12"/>
      <c r="K10" s="12">
        <f>K11+K12+K13+K14+K15+K16</f>
        <v>466</v>
      </c>
      <c r="L10" s="12">
        <f>SUM(L11:L16)</f>
        <v>0</v>
      </c>
      <c r="M10" s="12">
        <f>SUM(M11:M16)</f>
        <v>0</v>
      </c>
      <c r="N10" s="12">
        <f>SUM(N11:N16)</f>
        <v>0</v>
      </c>
      <c r="O10" s="68">
        <f>O11+O12+O13+O14+O16+O15</f>
        <v>128</v>
      </c>
      <c r="P10" s="68">
        <f>SUM(Q11:Q16)</f>
        <v>0</v>
      </c>
      <c r="Q10" s="68">
        <f>SUM(Q11:Q16)</f>
        <v>0</v>
      </c>
      <c r="R10" s="68">
        <f>R11+R12+R13+R14+R16+R15</f>
        <v>6</v>
      </c>
      <c r="S10" s="68">
        <f>+S11+S12+S13+S14+S16+S15</f>
        <v>122</v>
      </c>
      <c r="T10" s="42">
        <f>T11+T12+T13+T14+T15+T16</f>
        <v>144</v>
      </c>
      <c r="U10" s="12">
        <f>SUM(U11:U16)</f>
        <v>0</v>
      </c>
      <c r="V10" s="12">
        <f>SUM(V11:V16)</f>
        <v>0</v>
      </c>
      <c r="W10" s="12">
        <f>W11+W12+W13+W14+W16+W15</f>
        <v>6</v>
      </c>
      <c r="X10" s="12">
        <f>X11+X12+X13+X14+X16+X15</f>
        <v>138</v>
      </c>
      <c r="Y10" s="12">
        <f>Y11+Y12+Y13+Y14+Y16+Y15</f>
        <v>210</v>
      </c>
      <c r="Z10" s="12">
        <f>Z11+Z12+Z13+Z14+Z16+Z15</f>
        <v>0</v>
      </c>
      <c r="AA10" s="12">
        <f>AA11+AA12+AA13+AA14+AA16</f>
        <v>0</v>
      </c>
      <c r="AB10" s="12">
        <f>AB11+AB12+AB13+AB14+AB16+AB15</f>
        <v>14</v>
      </c>
      <c r="AC10" s="12">
        <f>AC11+AC12+AC13+AC14+AC16+AC15</f>
        <v>196</v>
      </c>
      <c r="AD10" s="12">
        <f t="shared" ref="AD10:AH10" si="0">AD11+AD12+AD13+AD14+AD16+AD15</f>
        <v>12</v>
      </c>
      <c r="AE10" s="12">
        <f t="shared" si="0"/>
        <v>0</v>
      </c>
      <c r="AF10" s="12">
        <f t="shared" si="0"/>
        <v>0</v>
      </c>
      <c r="AG10" s="12">
        <f t="shared" si="0"/>
        <v>2</v>
      </c>
      <c r="AH10" s="12">
        <f t="shared" si="0"/>
        <v>10</v>
      </c>
    </row>
    <row r="11" spans="1:34" x14ac:dyDescent="0.25">
      <c r="A11" s="13" t="s">
        <v>60</v>
      </c>
      <c r="B11" s="14" t="s">
        <v>14</v>
      </c>
      <c r="C11" s="49" t="s">
        <v>59</v>
      </c>
      <c r="D11" s="50"/>
      <c r="E11" s="49"/>
      <c r="F11" s="50"/>
      <c r="G11" s="15">
        <f>O11</f>
        <v>48</v>
      </c>
      <c r="H11" s="15">
        <f>R11</f>
        <v>2</v>
      </c>
      <c r="I11" s="15">
        <f>P11+U11+Z11+AE11</f>
        <v>0</v>
      </c>
      <c r="J11" s="15">
        <f>Q11+V11+AA11+AF11</f>
        <v>0</v>
      </c>
      <c r="K11" s="15">
        <f>S11</f>
        <v>46</v>
      </c>
      <c r="L11" s="15"/>
      <c r="M11" s="15"/>
      <c r="N11" s="15"/>
      <c r="O11" s="64">
        <f>P11+Q11+R11+S11</f>
        <v>48</v>
      </c>
      <c r="P11" s="64">
        <v>0</v>
      </c>
      <c r="Q11" s="64">
        <v>0</v>
      </c>
      <c r="R11" s="64">
        <v>2</v>
      </c>
      <c r="S11" s="64">
        <v>46</v>
      </c>
      <c r="T11" s="43">
        <f>U11+V11+W11+X11</f>
        <v>0</v>
      </c>
      <c r="U11" s="35">
        <v>0</v>
      </c>
      <c r="V11" s="35">
        <v>0</v>
      </c>
      <c r="W11" s="35"/>
      <c r="X11" s="35"/>
      <c r="Y11" s="15"/>
      <c r="Z11" s="15">
        <v>0</v>
      </c>
      <c r="AA11" s="15">
        <v>0</v>
      </c>
      <c r="AB11" s="15"/>
      <c r="AC11" s="15"/>
      <c r="AD11" s="35"/>
      <c r="AE11" s="35">
        <v>0</v>
      </c>
      <c r="AF11" s="35">
        <v>0</v>
      </c>
      <c r="AG11" s="35"/>
      <c r="AH11" s="35"/>
    </row>
    <row r="12" spans="1:34" ht="27.6" customHeight="1" x14ac:dyDescent="0.25">
      <c r="A12" s="13" t="s">
        <v>61</v>
      </c>
      <c r="B12" s="16" t="s">
        <v>15</v>
      </c>
      <c r="C12" s="49" t="s">
        <v>16</v>
      </c>
      <c r="D12" s="50" t="s">
        <v>16</v>
      </c>
      <c r="E12" s="49" t="s">
        <v>59</v>
      </c>
      <c r="F12" s="50"/>
      <c r="G12" s="15">
        <f>O12+T12+Y12+AD12</f>
        <v>130</v>
      </c>
      <c r="H12" s="15">
        <f>R12+W12+AB12+AG12</f>
        <v>6</v>
      </c>
      <c r="I12" s="15">
        <f>P12+U12+Z12+AE12</f>
        <v>0</v>
      </c>
      <c r="J12" s="15">
        <f>Q12+V12+AA12+AF12</f>
        <v>0</v>
      </c>
      <c r="K12" s="15">
        <f>S12+X12+AC12+AH12</f>
        <v>124</v>
      </c>
      <c r="L12" s="15"/>
      <c r="M12" s="15"/>
      <c r="N12" s="15"/>
      <c r="O12" s="64">
        <f>P12+Q12+R12+S12</f>
        <v>48</v>
      </c>
      <c r="P12" s="64"/>
      <c r="Q12" s="64"/>
      <c r="R12" s="64">
        <v>2</v>
      </c>
      <c r="S12" s="64">
        <v>46</v>
      </c>
      <c r="T12" s="43">
        <f>U12+W12+X12+V12</f>
        <v>48</v>
      </c>
      <c r="U12" s="35"/>
      <c r="V12" s="35"/>
      <c r="W12" s="35">
        <v>2</v>
      </c>
      <c r="X12" s="35">
        <v>46</v>
      </c>
      <c r="Y12" s="15">
        <f>Z12+AA12+AC12+AB12</f>
        <v>34</v>
      </c>
      <c r="Z12" s="15"/>
      <c r="AA12" s="15"/>
      <c r="AB12" s="15">
        <v>2</v>
      </c>
      <c r="AC12" s="15">
        <v>32</v>
      </c>
      <c r="AD12" s="35"/>
      <c r="AE12" s="35"/>
      <c r="AF12" s="35"/>
      <c r="AG12" s="35"/>
      <c r="AH12" s="35"/>
    </row>
    <row r="13" spans="1:34" ht="19.149999999999999" customHeight="1" x14ac:dyDescent="0.25">
      <c r="A13" s="13" t="s">
        <v>62</v>
      </c>
      <c r="B13" s="17" t="s">
        <v>17</v>
      </c>
      <c r="C13" s="49"/>
      <c r="D13" s="50"/>
      <c r="E13" s="49" t="s">
        <v>59</v>
      </c>
      <c r="F13" s="50"/>
      <c r="G13" s="15">
        <f>Y13</f>
        <v>72</v>
      </c>
      <c r="H13" s="15">
        <f>R13+W13+AB13+AG13</f>
        <v>4</v>
      </c>
      <c r="I13" s="15"/>
      <c r="J13" s="15"/>
      <c r="K13" s="15">
        <f>S13+X13+AC13+AH13</f>
        <v>68</v>
      </c>
      <c r="L13" s="15"/>
      <c r="M13" s="15"/>
      <c r="N13" s="15"/>
      <c r="O13" s="64"/>
      <c r="P13" s="64"/>
      <c r="Q13" s="64"/>
      <c r="R13" s="64"/>
      <c r="S13" s="64"/>
      <c r="T13" s="43"/>
      <c r="U13" s="35"/>
      <c r="V13" s="35"/>
      <c r="W13" s="35"/>
      <c r="X13" s="35"/>
      <c r="Y13" s="15">
        <f>Z13+AA13+AC13+AB13</f>
        <v>72</v>
      </c>
      <c r="Z13" s="15"/>
      <c r="AA13" s="15"/>
      <c r="AB13" s="15">
        <v>4</v>
      </c>
      <c r="AC13" s="15">
        <v>68</v>
      </c>
      <c r="AD13" s="35"/>
      <c r="AE13" s="35"/>
      <c r="AF13" s="35"/>
      <c r="AG13" s="35"/>
      <c r="AH13" s="35"/>
    </row>
    <row r="14" spans="1:34" ht="19.149999999999999" customHeight="1" x14ac:dyDescent="0.25">
      <c r="A14" s="13" t="s">
        <v>63</v>
      </c>
      <c r="B14" s="16" t="s">
        <v>18</v>
      </c>
      <c r="C14" s="49" t="s">
        <v>19</v>
      </c>
      <c r="D14" s="50" t="s">
        <v>19</v>
      </c>
      <c r="E14" s="49" t="s">
        <v>59</v>
      </c>
      <c r="F14" s="51"/>
      <c r="G14" s="15">
        <f>O14+T14+Y14+AD14</f>
        <v>144</v>
      </c>
      <c r="H14" s="15">
        <f>R14+W14+AB14+AG14</f>
        <v>10</v>
      </c>
      <c r="I14" s="15"/>
      <c r="J14" s="15"/>
      <c r="K14" s="15">
        <f>S14+X14+AC14+AH14</f>
        <v>134</v>
      </c>
      <c r="L14" s="15"/>
      <c r="M14" s="15"/>
      <c r="N14" s="15"/>
      <c r="O14" s="64">
        <f>P14+Q14+R14+S14</f>
        <v>32</v>
      </c>
      <c r="P14" s="64"/>
      <c r="Q14" s="64"/>
      <c r="R14" s="64">
        <v>2</v>
      </c>
      <c r="S14" s="64">
        <v>30</v>
      </c>
      <c r="T14" s="43">
        <f>U14+W14+X14+V14</f>
        <v>48</v>
      </c>
      <c r="U14" s="35"/>
      <c r="V14" s="35"/>
      <c r="W14" s="35">
        <v>2</v>
      </c>
      <c r="X14" s="35">
        <v>46</v>
      </c>
      <c r="Y14" s="15">
        <f>Z14+AA14+AC14+AB14</f>
        <v>52</v>
      </c>
      <c r="Z14" s="15"/>
      <c r="AA14" s="15"/>
      <c r="AB14" s="15">
        <v>4</v>
      </c>
      <c r="AC14" s="15">
        <v>48</v>
      </c>
      <c r="AD14" s="35">
        <f>AE14+AF14+AG14+AH14</f>
        <v>12</v>
      </c>
      <c r="AE14" s="35"/>
      <c r="AF14" s="35"/>
      <c r="AG14" s="35">
        <v>2</v>
      </c>
      <c r="AH14" s="35">
        <v>10</v>
      </c>
    </row>
    <row r="15" spans="1:34" ht="30" customHeight="1" x14ac:dyDescent="0.25">
      <c r="A15" s="13" t="s">
        <v>64</v>
      </c>
      <c r="B15" s="16" t="s">
        <v>20</v>
      </c>
      <c r="C15" s="52"/>
      <c r="D15" s="53"/>
      <c r="E15" s="52" t="s">
        <v>59</v>
      </c>
      <c r="F15" s="53"/>
      <c r="G15" s="15">
        <f>Y15</f>
        <v>52</v>
      </c>
      <c r="H15" s="15">
        <f>AB15</f>
        <v>4</v>
      </c>
      <c r="I15" s="15"/>
      <c r="J15" s="15"/>
      <c r="K15" s="15">
        <f>AC15</f>
        <v>48</v>
      </c>
      <c r="L15" s="15"/>
      <c r="M15" s="15"/>
      <c r="N15" s="15"/>
      <c r="O15" s="64"/>
      <c r="P15" s="64"/>
      <c r="Q15" s="64"/>
      <c r="R15" s="64"/>
      <c r="S15" s="64"/>
      <c r="T15" s="43"/>
      <c r="U15" s="35"/>
      <c r="V15" s="35"/>
      <c r="W15" s="35"/>
      <c r="X15" s="35"/>
      <c r="Y15" s="15">
        <f>Z15+AB15+AC15</f>
        <v>52</v>
      </c>
      <c r="Z15" s="15"/>
      <c r="AA15" s="15"/>
      <c r="AB15" s="15">
        <v>4</v>
      </c>
      <c r="AC15" s="15">
        <v>48</v>
      </c>
      <c r="AD15" s="35"/>
      <c r="AE15" s="35"/>
      <c r="AF15" s="35"/>
      <c r="AG15" s="35"/>
      <c r="AH15" s="35"/>
    </row>
    <row r="16" spans="1:34" ht="21.6" customHeight="1" x14ac:dyDescent="0.25">
      <c r="A16" s="13" t="s">
        <v>65</v>
      </c>
      <c r="B16" s="28" t="s">
        <v>21</v>
      </c>
      <c r="C16" s="52"/>
      <c r="D16" s="53" t="s">
        <v>59</v>
      </c>
      <c r="E16" s="52"/>
      <c r="F16" s="53"/>
      <c r="G16" s="15">
        <f>O16+T16</f>
        <v>48</v>
      </c>
      <c r="H16" s="15">
        <f>W16</f>
        <v>2</v>
      </c>
      <c r="I16" s="15"/>
      <c r="J16" s="15"/>
      <c r="K16" s="15">
        <f>X16</f>
        <v>46</v>
      </c>
      <c r="L16" s="15"/>
      <c r="M16" s="15"/>
      <c r="N16" s="15"/>
      <c r="O16" s="64">
        <f>P16+Q16+R16+S16</f>
        <v>0</v>
      </c>
      <c r="P16" s="64"/>
      <c r="Q16" s="64"/>
      <c r="R16" s="64"/>
      <c r="S16" s="64"/>
      <c r="T16" s="43">
        <f>U16+V16+W16+X16</f>
        <v>48</v>
      </c>
      <c r="U16" s="35"/>
      <c r="V16" s="35"/>
      <c r="W16" s="35">
        <v>2</v>
      </c>
      <c r="X16" s="35">
        <v>46</v>
      </c>
      <c r="Y16" s="15"/>
      <c r="Z16" s="15"/>
      <c r="AA16" s="15"/>
      <c r="AB16" s="15"/>
      <c r="AC16" s="15"/>
      <c r="AD16" s="35"/>
      <c r="AE16" s="35"/>
      <c r="AF16" s="35"/>
      <c r="AG16" s="35"/>
      <c r="AH16" s="35"/>
    </row>
    <row r="17" spans="1:34" x14ac:dyDescent="0.25">
      <c r="A17" s="19" t="s">
        <v>67</v>
      </c>
      <c r="B17" s="19" t="s">
        <v>22</v>
      </c>
      <c r="C17" s="54"/>
      <c r="D17" s="54"/>
      <c r="E17" s="54"/>
      <c r="F17" s="54"/>
      <c r="G17" s="12">
        <f>G18+G29</f>
        <v>2052</v>
      </c>
      <c r="H17" s="12">
        <f>H18+H29</f>
        <v>66</v>
      </c>
      <c r="I17" s="12">
        <f>P17+Z17+AE17+U17</f>
        <v>66</v>
      </c>
      <c r="J17" s="12">
        <f>Q17+V17+AA17+AF17</f>
        <v>58</v>
      </c>
      <c r="K17" s="12">
        <f>S17+X17+AC17+AH17</f>
        <v>1402</v>
      </c>
      <c r="L17" s="12"/>
      <c r="M17" s="12"/>
      <c r="N17" s="12"/>
      <c r="O17" s="68">
        <f>O18+O29</f>
        <v>552</v>
      </c>
      <c r="P17" s="68">
        <f t="shared" ref="P17:AH17" si="1">P18+P29</f>
        <v>24</v>
      </c>
      <c r="Q17" s="68">
        <f t="shared" si="1"/>
        <v>16</v>
      </c>
      <c r="R17" s="68">
        <f t="shared" si="1"/>
        <v>16</v>
      </c>
      <c r="S17" s="68">
        <f t="shared" si="1"/>
        <v>422</v>
      </c>
      <c r="T17" s="42">
        <f>U17+V17+W17+X17</f>
        <v>654</v>
      </c>
      <c r="U17" s="12">
        <f t="shared" si="1"/>
        <v>6</v>
      </c>
      <c r="V17" s="12">
        <f t="shared" si="1"/>
        <v>6</v>
      </c>
      <c r="W17" s="12">
        <f t="shared" si="1"/>
        <v>32</v>
      </c>
      <c r="X17" s="12">
        <f t="shared" si="1"/>
        <v>610</v>
      </c>
      <c r="Y17" s="12">
        <f t="shared" si="1"/>
        <v>402</v>
      </c>
      <c r="Z17" s="12">
        <f t="shared" si="1"/>
        <v>18</v>
      </c>
      <c r="AA17" s="12">
        <f t="shared" si="1"/>
        <v>18</v>
      </c>
      <c r="AB17" s="12">
        <f t="shared" si="1"/>
        <v>12</v>
      </c>
      <c r="AC17" s="12">
        <f t="shared" si="1"/>
        <v>282</v>
      </c>
      <c r="AD17" s="12">
        <f t="shared" si="1"/>
        <v>492</v>
      </c>
      <c r="AE17" s="12">
        <f t="shared" si="1"/>
        <v>18</v>
      </c>
      <c r="AF17" s="12">
        <f t="shared" si="1"/>
        <v>18</v>
      </c>
      <c r="AG17" s="12">
        <f t="shared" si="1"/>
        <v>8</v>
      </c>
      <c r="AH17" s="12">
        <f t="shared" si="1"/>
        <v>88</v>
      </c>
    </row>
    <row r="18" spans="1:34" x14ac:dyDescent="0.25">
      <c r="A18" s="19" t="s">
        <v>68</v>
      </c>
      <c r="B18" s="19" t="s">
        <v>23</v>
      </c>
      <c r="C18" s="54"/>
      <c r="D18" s="54"/>
      <c r="E18" s="54"/>
      <c r="F18" s="54"/>
      <c r="G18" s="12">
        <f>G19+G20+G21+G22+G23+G24+G25+G26+G27+G28</f>
        <v>762</v>
      </c>
      <c r="H18" s="12">
        <f>H19+H20+H21+H22+H23+H24+H25+H26+H27+H28</f>
        <v>30</v>
      </c>
      <c r="I18" s="12">
        <f>I19+I20+I21+I22+I23+I24+I25+I26+I27+I28</f>
        <v>24</v>
      </c>
      <c r="J18" s="12">
        <f>J19+J20+J21+J22+J23+J24+J25+J26+J27+J28</f>
        <v>16</v>
      </c>
      <c r="K18" s="12">
        <f>K19+K20+K21+K22+K23+K24+K25+K26+K27+K28</f>
        <v>646</v>
      </c>
      <c r="L18" s="12"/>
      <c r="M18" s="12"/>
      <c r="N18" s="12"/>
      <c r="O18" s="68">
        <f>SUM(O19:O28)</f>
        <v>466</v>
      </c>
      <c r="P18" s="68">
        <f>SUM(P19:P27)</f>
        <v>18</v>
      </c>
      <c r="Q18" s="68">
        <f>SUM(Q19:Q27)</f>
        <v>10</v>
      </c>
      <c r="R18" s="68">
        <f>SUM(R19:R27)</f>
        <v>14</v>
      </c>
      <c r="S18" s="68">
        <f>S19+S20+S21+S22+S23+S24+S25+S26+S27+S28</f>
        <v>422</v>
      </c>
      <c r="T18" s="42">
        <f>U18+V18+W18+X18</f>
        <v>244</v>
      </c>
      <c r="U18" s="12">
        <f>SUM(U19:U27)</f>
        <v>6</v>
      </c>
      <c r="V18" s="12">
        <f>SUM(V19:V27)</f>
        <v>6</v>
      </c>
      <c r="W18" s="12">
        <f>SUM(W19:W28)</f>
        <v>12</v>
      </c>
      <c r="X18" s="12">
        <f>SUM(X19:X28)</f>
        <v>220</v>
      </c>
      <c r="Y18" s="12">
        <f>SUM(Y19:Y28)</f>
        <v>0</v>
      </c>
      <c r="Z18" s="12">
        <f>Z19+Z20+Z21+Z22+Z23+Z25+Z24+Z28</f>
        <v>0</v>
      </c>
      <c r="AA18" s="12">
        <f>AA19+AA20+AA21+AA22+AA23+Q24+AA25+AA26+AA15+AA28</f>
        <v>0</v>
      </c>
      <c r="AB18" s="12">
        <f>SUM(AB19:AB28)</f>
        <v>0</v>
      </c>
      <c r="AC18" s="12">
        <f>SUM(AC19:AC28)</f>
        <v>0</v>
      </c>
      <c r="AD18" s="12">
        <f>AD19+AD20+AD21+AD22+AD23+AD24+AD25+AD26+AD27+AD28</f>
        <v>52</v>
      </c>
      <c r="AE18" s="12">
        <f>SUM(AE19:AE28)</f>
        <v>0</v>
      </c>
      <c r="AF18" s="12">
        <f>SUM(AF19:AF28)</f>
        <v>0</v>
      </c>
      <c r="AG18" s="12">
        <f>SUM(AG19:AG28)</f>
        <v>4</v>
      </c>
      <c r="AH18" s="12">
        <f>AH19+AH20++AH21+AH22+AH23+AH24+AH25+AH26+AH27+AH28</f>
        <v>48</v>
      </c>
    </row>
    <row r="19" spans="1:34" x14ac:dyDescent="0.25">
      <c r="A19" s="20" t="s">
        <v>69</v>
      </c>
      <c r="B19" s="14" t="s">
        <v>24</v>
      </c>
      <c r="C19" s="32" t="s">
        <v>25</v>
      </c>
      <c r="D19" s="34"/>
      <c r="E19" s="32"/>
      <c r="F19" s="34"/>
      <c r="G19" s="15">
        <f>O19</f>
        <v>74</v>
      </c>
      <c r="H19" s="15">
        <f>R19</f>
        <v>2</v>
      </c>
      <c r="I19" s="15">
        <f>P19</f>
        <v>6</v>
      </c>
      <c r="J19" s="15">
        <f>Q19</f>
        <v>2</v>
      </c>
      <c r="K19" s="15">
        <f>S19</f>
        <v>64</v>
      </c>
      <c r="L19" s="15">
        <v>12</v>
      </c>
      <c r="M19" s="15"/>
      <c r="N19" s="15"/>
      <c r="O19" s="64">
        <f t="shared" ref="O19" si="2">P19+Q19+R19+S19</f>
        <v>74</v>
      </c>
      <c r="P19" s="64">
        <v>6</v>
      </c>
      <c r="Q19" s="64">
        <v>2</v>
      </c>
      <c r="R19" s="64">
        <v>2</v>
      </c>
      <c r="S19" s="64">
        <v>64</v>
      </c>
      <c r="T19" s="43"/>
      <c r="U19" s="35"/>
      <c r="V19" s="35"/>
      <c r="W19" s="35"/>
      <c r="X19" s="35"/>
      <c r="Y19" s="15"/>
      <c r="Z19" s="15"/>
      <c r="AA19" s="15"/>
      <c r="AB19" s="15"/>
      <c r="AC19" s="15"/>
      <c r="AD19" s="35"/>
      <c r="AE19" s="35"/>
      <c r="AF19" s="35"/>
      <c r="AG19" s="35"/>
      <c r="AH19" s="35"/>
    </row>
    <row r="20" spans="1:34" ht="16.899999999999999" customHeight="1" x14ac:dyDescent="0.25">
      <c r="A20" s="20" t="s">
        <v>70</v>
      </c>
      <c r="B20" s="16" t="s">
        <v>26</v>
      </c>
      <c r="C20" s="32" t="s">
        <v>16</v>
      </c>
      <c r="D20" s="34" t="s">
        <v>25</v>
      </c>
      <c r="E20" s="32"/>
      <c r="F20" s="34"/>
      <c r="G20" s="15">
        <f>O20+T20+Y21+AD21</f>
        <v>114</v>
      </c>
      <c r="H20" s="15">
        <f>R20+W20</f>
        <v>4</v>
      </c>
      <c r="I20" s="15">
        <f>P20</f>
        <v>6</v>
      </c>
      <c r="J20" s="15">
        <f>Q20</f>
        <v>6</v>
      </c>
      <c r="K20" s="15">
        <f>S20+X20</f>
        <v>98</v>
      </c>
      <c r="L20" s="15">
        <v>32</v>
      </c>
      <c r="M20" s="15"/>
      <c r="N20" s="15"/>
      <c r="O20" s="64">
        <f>P20+Q20+R20+S20</f>
        <v>114</v>
      </c>
      <c r="P20" s="64">
        <v>6</v>
      </c>
      <c r="Q20" s="64">
        <v>6</v>
      </c>
      <c r="R20" s="64">
        <v>4</v>
      </c>
      <c r="S20" s="64">
        <v>98</v>
      </c>
      <c r="T20" s="43"/>
      <c r="U20" s="35"/>
      <c r="V20" s="35"/>
      <c r="W20" s="35"/>
      <c r="X20" s="35"/>
      <c r="Y20" s="15"/>
      <c r="Z20" s="15"/>
      <c r="AA20" s="15"/>
      <c r="AB20" s="15"/>
      <c r="AC20" s="15"/>
      <c r="AD20" s="35"/>
      <c r="AE20" s="35"/>
      <c r="AF20" s="35"/>
      <c r="AG20" s="35"/>
      <c r="AH20" s="35"/>
    </row>
    <row r="21" spans="1:34" ht="19.149999999999999" customHeight="1" x14ac:dyDescent="0.25">
      <c r="A21" s="20" t="s">
        <v>71</v>
      </c>
      <c r="B21" s="21" t="s">
        <v>27</v>
      </c>
      <c r="C21" s="32" t="s">
        <v>59</v>
      </c>
      <c r="D21" s="51"/>
      <c r="E21" s="32"/>
      <c r="F21" s="34"/>
      <c r="G21" s="15">
        <f>O21+T21</f>
        <v>66</v>
      </c>
      <c r="H21" s="15">
        <f>R21+W21</f>
        <v>2</v>
      </c>
      <c r="I21" s="15">
        <f>P21+U21</f>
        <v>0</v>
      </c>
      <c r="J21" s="15">
        <f>Q21+V21</f>
        <v>0</v>
      </c>
      <c r="K21" s="15">
        <f>S21+X21</f>
        <v>64</v>
      </c>
      <c r="L21" s="15">
        <v>26</v>
      </c>
      <c r="M21" s="15"/>
      <c r="N21" s="15"/>
      <c r="O21" s="64">
        <f t="shared" ref="O21:O22" si="3">P21+Q21+R21+S21</f>
        <v>66</v>
      </c>
      <c r="P21" s="64"/>
      <c r="Q21" s="64"/>
      <c r="R21" s="64">
        <v>2</v>
      </c>
      <c r="S21" s="64">
        <v>64</v>
      </c>
      <c r="T21" s="43">
        <f t="shared" ref="T21:T23" si="4">U21+V21+W21+X21</f>
        <v>0</v>
      </c>
      <c r="U21" s="35"/>
      <c r="V21" s="35"/>
      <c r="W21" s="35"/>
      <c r="X21" s="35"/>
      <c r="Y21" s="15"/>
      <c r="Z21" s="15"/>
      <c r="AA21" s="15"/>
      <c r="AB21" s="15"/>
      <c r="AC21" s="15"/>
      <c r="AD21" s="35"/>
      <c r="AE21" s="35"/>
      <c r="AF21" s="35"/>
      <c r="AG21" s="35"/>
      <c r="AH21" s="35"/>
    </row>
    <row r="22" spans="1:34" x14ac:dyDescent="0.25">
      <c r="A22" s="20" t="s">
        <v>72</v>
      </c>
      <c r="B22" s="22" t="s">
        <v>28</v>
      </c>
      <c r="C22" s="32" t="s">
        <v>25</v>
      </c>
      <c r="D22" s="34"/>
      <c r="E22" s="32"/>
      <c r="F22" s="34"/>
      <c r="G22" s="15">
        <f>O22</f>
        <v>86</v>
      </c>
      <c r="H22" s="15">
        <f>R22</f>
        <v>2</v>
      </c>
      <c r="I22" s="15">
        <f>P22</f>
        <v>6</v>
      </c>
      <c r="J22" s="15">
        <f>Q22</f>
        <v>2</v>
      </c>
      <c r="K22" s="15">
        <f>S22</f>
        <v>76</v>
      </c>
      <c r="L22" s="15">
        <v>16</v>
      </c>
      <c r="M22" s="15"/>
      <c r="N22" s="15"/>
      <c r="O22" s="64">
        <f t="shared" si="3"/>
        <v>86</v>
      </c>
      <c r="P22" s="64">
        <v>6</v>
      </c>
      <c r="Q22" s="64">
        <v>2</v>
      </c>
      <c r="R22" s="64">
        <v>2</v>
      </c>
      <c r="S22" s="64">
        <v>76</v>
      </c>
      <c r="T22" s="43">
        <f t="shared" si="4"/>
        <v>0</v>
      </c>
      <c r="U22" s="35"/>
      <c r="V22" s="35"/>
      <c r="W22" s="35"/>
      <c r="X22" s="35"/>
      <c r="Y22" s="15"/>
      <c r="Z22" s="15"/>
      <c r="AA22" s="15"/>
      <c r="AB22" s="15"/>
      <c r="AC22" s="15"/>
      <c r="AD22" s="35"/>
      <c r="AE22" s="35"/>
      <c r="AF22" s="35"/>
      <c r="AG22" s="35"/>
      <c r="AH22" s="35"/>
    </row>
    <row r="23" spans="1:34" ht="18" customHeight="1" x14ac:dyDescent="0.25">
      <c r="A23" s="20" t="s">
        <v>73</v>
      </c>
      <c r="B23" s="16" t="s">
        <v>29</v>
      </c>
      <c r="C23" s="32"/>
      <c r="D23" s="34" t="s">
        <v>59</v>
      </c>
      <c r="E23" s="32"/>
      <c r="F23" s="34"/>
      <c r="G23" s="15">
        <f>O23+T23</f>
        <v>102</v>
      </c>
      <c r="H23" s="15">
        <f>R23+W23</f>
        <v>8</v>
      </c>
      <c r="I23" s="15"/>
      <c r="J23" s="15"/>
      <c r="K23" s="15">
        <f>S23+X23</f>
        <v>94</v>
      </c>
      <c r="L23" s="15">
        <v>52</v>
      </c>
      <c r="M23" s="15"/>
      <c r="N23" s="15"/>
      <c r="O23" s="64">
        <f>P23+Q23+R23+S23</f>
        <v>44</v>
      </c>
      <c r="P23" s="64"/>
      <c r="Q23" s="64"/>
      <c r="R23" s="64">
        <v>2</v>
      </c>
      <c r="S23" s="64">
        <v>42</v>
      </c>
      <c r="T23" s="43">
        <f t="shared" si="4"/>
        <v>58</v>
      </c>
      <c r="U23" s="35"/>
      <c r="V23" s="35"/>
      <c r="W23" s="35">
        <v>6</v>
      </c>
      <c r="X23" s="35">
        <v>52</v>
      </c>
      <c r="Y23" s="15"/>
      <c r="Z23" s="15"/>
      <c r="AA23" s="15"/>
      <c r="AB23" s="15"/>
      <c r="AC23" s="15"/>
      <c r="AD23" s="35"/>
      <c r="AE23" s="35"/>
      <c r="AF23" s="35"/>
      <c r="AG23" s="35"/>
      <c r="AH23" s="35"/>
    </row>
    <row r="24" spans="1:34" ht="19.149999999999999" customHeight="1" x14ac:dyDescent="0.25">
      <c r="A24" s="20" t="s">
        <v>74</v>
      </c>
      <c r="B24" s="18" t="s">
        <v>30</v>
      </c>
      <c r="C24" s="32"/>
      <c r="D24" s="34" t="s">
        <v>25</v>
      </c>
      <c r="E24" s="32"/>
      <c r="F24" s="51"/>
      <c r="G24" s="15">
        <f>O24+T24</f>
        <v>102</v>
      </c>
      <c r="H24" s="15">
        <f>R24+W24</f>
        <v>4</v>
      </c>
      <c r="I24" s="15">
        <v>6</v>
      </c>
      <c r="J24" s="15">
        <v>6</v>
      </c>
      <c r="K24" s="15">
        <f>S24+X24</f>
        <v>86</v>
      </c>
      <c r="L24" s="15"/>
      <c r="M24" s="15"/>
      <c r="N24" s="15"/>
      <c r="O24" s="64">
        <f>P24+Q24+R24+S24</f>
        <v>36</v>
      </c>
      <c r="P24" s="64"/>
      <c r="Q24" s="64"/>
      <c r="R24" s="64">
        <v>2</v>
      </c>
      <c r="S24" s="64">
        <v>34</v>
      </c>
      <c r="T24" s="43">
        <f>U24+V24+W24+X24</f>
        <v>66</v>
      </c>
      <c r="U24" s="35">
        <v>6</v>
      </c>
      <c r="V24" s="35">
        <v>6</v>
      </c>
      <c r="W24" s="35">
        <v>2</v>
      </c>
      <c r="X24" s="35">
        <v>52</v>
      </c>
      <c r="Y24" s="15"/>
      <c r="Z24" s="15"/>
      <c r="AA24" s="15"/>
      <c r="AB24" s="15"/>
      <c r="AC24" s="15"/>
      <c r="AD24" s="35"/>
      <c r="AE24" s="35"/>
      <c r="AF24" s="35"/>
      <c r="AG24" s="35"/>
      <c r="AH24" s="35"/>
    </row>
    <row r="25" spans="1:34" ht="25.15" customHeight="1" x14ac:dyDescent="0.25">
      <c r="A25" s="20" t="s">
        <v>75</v>
      </c>
      <c r="B25" s="17" t="s">
        <v>31</v>
      </c>
      <c r="C25" s="32"/>
      <c r="D25" s="34" t="s">
        <v>59</v>
      </c>
      <c r="E25" s="55"/>
      <c r="F25" s="34"/>
      <c r="G25" s="15">
        <f>T25+Y25</f>
        <v>72</v>
      </c>
      <c r="H25" s="15">
        <f>W25+AB25</f>
        <v>2</v>
      </c>
      <c r="I25" s="15"/>
      <c r="J25" s="15"/>
      <c r="K25" s="15">
        <f>X25+AC25</f>
        <v>70</v>
      </c>
      <c r="L25" s="15">
        <v>30</v>
      </c>
      <c r="M25" s="15"/>
      <c r="N25" s="15"/>
      <c r="O25" s="64"/>
      <c r="P25" s="64"/>
      <c r="Q25" s="64"/>
      <c r="R25" s="64"/>
      <c r="S25" s="64"/>
      <c r="T25" s="43">
        <f>W25+X25</f>
        <v>72</v>
      </c>
      <c r="U25" s="35"/>
      <c r="V25" s="35"/>
      <c r="W25" s="35">
        <v>2</v>
      </c>
      <c r="X25" s="35">
        <v>70</v>
      </c>
      <c r="Y25" s="15"/>
      <c r="Z25" s="15"/>
      <c r="AA25" s="15"/>
      <c r="AB25" s="15"/>
      <c r="AC25" s="15"/>
      <c r="AD25" s="35"/>
      <c r="AE25" s="35"/>
      <c r="AF25" s="35"/>
      <c r="AG25" s="35"/>
      <c r="AH25" s="35"/>
    </row>
    <row r="26" spans="1:34" x14ac:dyDescent="0.25">
      <c r="A26" s="20" t="s">
        <v>76</v>
      </c>
      <c r="B26" s="23" t="s">
        <v>32</v>
      </c>
      <c r="C26" s="32"/>
      <c r="D26" s="34"/>
      <c r="E26" s="32"/>
      <c r="F26" s="56" t="s">
        <v>59</v>
      </c>
      <c r="G26" s="15">
        <f>O26+T26+Y26+AD26</f>
        <v>52</v>
      </c>
      <c r="H26" s="15">
        <f>R26+W26+AB26+AG26</f>
        <v>4</v>
      </c>
      <c r="I26" s="15"/>
      <c r="J26" s="15"/>
      <c r="K26" s="15">
        <f>O26+S26+X26+AC26+AH26</f>
        <v>48</v>
      </c>
      <c r="L26" s="15">
        <v>14</v>
      </c>
      <c r="M26" s="15"/>
      <c r="N26" s="15"/>
      <c r="O26" s="64"/>
      <c r="P26" s="64"/>
      <c r="Q26" s="64"/>
      <c r="R26" s="64"/>
      <c r="S26" s="64"/>
      <c r="T26" s="43"/>
      <c r="U26" s="35"/>
      <c r="V26" s="35"/>
      <c r="W26" s="35"/>
      <c r="X26" s="35"/>
      <c r="Y26" s="15"/>
      <c r="Z26" s="15"/>
      <c r="AA26" s="15"/>
      <c r="AB26" s="15"/>
      <c r="AC26" s="15"/>
      <c r="AD26" s="35">
        <f>AE26+AF26+AG26+AH26</f>
        <v>52</v>
      </c>
      <c r="AE26" s="35"/>
      <c r="AF26" s="35"/>
      <c r="AG26" s="35">
        <v>4</v>
      </c>
      <c r="AH26" s="35">
        <v>48</v>
      </c>
    </row>
    <row r="27" spans="1:34" ht="30.75" customHeight="1" x14ac:dyDescent="0.25">
      <c r="A27" s="20" t="s">
        <v>77</v>
      </c>
      <c r="B27" s="23" t="s">
        <v>33</v>
      </c>
      <c r="C27" s="32"/>
      <c r="D27" s="34" t="s">
        <v>59</v>
      </c>
      <c r="E27" s="32"/>
      <c r="F27" s="34"/>
      <c r="G27" s="15">
        <f>T27</f>
        <v>48</v>
      </c>
      <c r="H27" s="15">
        <f>R27+W27+AB27</f>
        <v>2</v>
      </c>
      <c r="I27" s="15"/>
      <c r="J27" s="15"/>
      <c r="K27" s="15">
        <f>X27</f>
        <v>46</v>
      </c>
      <c r="L27" s="15">
        <v>32</v>
      </c>
      <c r="M27" s="15"/>
      <c r="N27" s="15"/>
      <c r="O27" s="64"/>
      <c r="P27" s="64"/>
      <c r="Q27" s="64"/>
      <c r="R27" s="64"/>
      <c r="S27" s="64"/>
      <c r="T27" s="43">
        <f>SUM(U27:X27)</f>
        <v>48</v>
      </c>
      <c r="U27" s="35"/>
      <c r="V27" s="35"/>
      <c r="W27" s="35">
        <v>2</v>
      </c>
      <c r="X27" s="35">
        <v>46</v>
      </c>
      <c r="Y27" s="15"/>
      <c r="Z27" s="15"/>
      <c r="AA27" s="15"/>
      <c r="AB27" s="15"/>
      <c r="AC27" s="15"/>
      <c r="AD27" s="35"/>
      <c r="AE27" s="35"/>
      <c r="AF27" s="35"/>
      <c r="AG27" s="35"/>
      <c r="AH27" s="35"/>
    </row>
    <row r="28" spans="1:34" s="66" customFormat="1" ht="15.6" customHeight="1" x14ac:dyDescent="0.25">
      <c r="A28" s="61" t="s">
        <v>78</v>
      </c>
      <c r="B28" s="62" t="s">
        <v>34</v>
      </c>
      <c r="C28" s="63"/>
      <c r="D28" s="63"/>
      <c r="E28" s="63"/>
      <c r="F28" s="63"/>
      <c r="G28" s="64">
        <f>O28</f>
        <v>46</v>
      </c>
      <c r="H28" s="64">
        <f>W28</f>
        <v>0</v>
      </c>
      <c r="I28" s="64"/>
      <c r="J28" s="64"/>
      <c r="K28" s="64">
        <f>X28</f>
        <v>0</v>
      </c>
      <c r="L28" s="64"/>
      <c r="M28" s="64"/>
      <c r="N28" s="64"/>
      <c r="O28" s="64">
        <f>P28+Q28+R28+S28</f>
        <v>46</v>
      </c>
      <c r="P28" s="64"/>
      <c r="Q28" s="64"/>
      <c r="R28" s="64">
        <v>2</v>
      </c>
      <c r="S28" s="64">
        <v>44</v>
      </c>
      <c r="T28" s="65">
        <f>U28+V28+W28+X28</f>
        <v>0</v>
      </c>
      <c r="U28" s="64"/>
      <c r="V28" s="64"/>
      <c r="W28" s="64"/>
      <c r="X28" s="64"/>
      <c r="Y28" s="64">
        <f>Z28+AA28+AC28+AB28</f>
        <v>0</v>
      </c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x14ac:dyDescent="0.25">
      <c r="A29" s="19" t="s">
        <v>79</v>
      </c>
      <c r="B29" s="19" t="s">
        <v>35</v>
      </c>
      <c r="C29" s="54"/>
      <c r="D29" s="54"/>
      <c r="E29" s="54"/>
      <c r="F29" s="54"/>
      <c r="G29" s="12">
        <f>G30+G35+G39+G44</f>
        <v>1290</v>
      </c>
      <c r="H29" s="12">
        <f>H30+H35+H39+H44</f>
        <v>36</v>
      </c>
      <c r="I29" s="12">
        <f>I30+I35+I39+I44</f>
        <v>42</v>
      </c>
      <c r="J29" s="12">
        <f>J30+J35+J39+J44</f>
        <v>42</v>
      </c>
      <c r="K29" s="12">
        <f>S29+X29+AC29+AH29</f>
        <v>712</v>
      </c>
      <c r="L29" s="12"/>
      <c r="M29" s="12"/>
      <c r="N29" s="12">
        <f>N30+N35+N39+N44</f>
        <v>504</v>
      </c>
      <c r="O29" s="68">
        <f>SUM(O44)</f>
        <v>86</v>
      </c>
      <c r="P29" s="68">
        <f>P30+P35+P39+P44</f>
        <v>6</v>
      </c>
      <c r="Q29" s="68">
        <f>Q30+Q35+Q39+Q44</f>
        <v>6</v>
      </c>
      <c r="R29" s="68">
        <f>R30+R35+R39+R44</f>
        <v>2</v>
      </c>
      <c r="S29" s="68">
        <f>S30+S35+S39+S44</f>
        <v>0</v>
      </c>
      <c r="T29" s="42">
        <f>T30+T35+T39+T44</f>
        <v>410</v>
      </c>
      <c r="U29" s="12">
        <f>U44</f>
        <v>0</v>
      </c>
      <c r="V29" s="12">
        <f>V44</f>
        <v>0</v>
      </c>
      <c r="W29" s="12">
        <f>W30+W35+W39+W44</f>
        <v>20</v>
      </c>
      <c r="X29" s="12">
        <f>X30+X39+X44+X35</f>
        <v>390</v>
      </c>
      <c r="Y29" s="12">
        <f>Y30+Y35+Y39+Y44</f>
        <v>402</v>
      </c>
      <c r="Z29" s="12">
        <f>Z30+Z35+Z39+Z44</f>
        <v>18</v>
      </c>
      <c r="AA29" s="12">
        <f>AA30+AA35+AA39+AA44</f>
        <v>18</v>
      </c>
      <c r="AB29" s="12">
        <f>AB30+AB35+AB39+AB44</f>
        <v>12</v>
      </c>
      <c r="AC29" s="12">
        <f>SUM(AC30+AC35+AC39+AC44)</f>
        <v>282</v>
      </c>
      <c r="AD29" s="12">
        <f>AD30+AD35+AD39+AD44</f>
        <v>440</v>
      </c>
      <c r="AE29" s="12">
        <f>AE30+AE35+AE39+AE44</f>
        <v>18</v>
      </c>
      <c r="AF29" s="12">
        <f>AF30+AF35+AF39+AF44</f>
        <v>18</v>
      </c>
      <c r="AG29" s="12">
        <f>SUM(AG30+AG35+AG39+AG44)</f>
        <v>4</v>
      </c>
      <c r="AH29" s="12">
        <f>AH30+AH35+AH39+AH44</f>
        <v>40</v>
      </c>
    </row>
    <row r="30" spans="1:34" ht="38.25" x14ac:dyDescent="0.25">
      <c r="A30" s="19" t="s">
        <v>80</v>
      </c>
      <c r="B30" s="11" t="s">
        <v>36</v>
      </c>
      <c r="C30" s="54"/>
      <c r="D30" s="54"/>
      <c r="E30" s="54"/>
      <c r="F30" s="54" t="s">
        <v>25</v>
      </c>
      <c r="G30" s="12">
        <f>O30+T30+Y30+AD30</f>
        <v>486</v>
      </c>
      <c r="H30" s="12">
        <f>H31+H32</f>
        <v>12</v>
      </c>
      <c r="I30" s="12">
        <f>Z30+AE30</f>
        <v>12</v>
      </c>
      <c r="J30" s="12">
        <f>AA30+AF30</f>
        <v>12</v>
      </c>
      <c r="K30" s="12">
        <f>K31+K32</f>
        <v>270</v>
      </c>
      <c r="L30" s="12"/>
      <c r="M30" s="12"/>
      <c r="N30" s="12">
        <f>N33+N34</f>
        <v>180</v>
      </c>
      <c r="O30" s="68"/>
      <c r="P30" s="68"/>
      <c r="Q30" s="68"/>
      <c r="R30" s="68"/>
      <c r="S30" s="68"/>
      <c r="T30" s="42">
        <f>SUM(T31:T34)</f>
        <v>158</v>
      </c>
      <c r="U30" s="12"/>
      <c r="V30" s="12"/>
      <c r="W30" s="12">
        <f>W31+W32</f>
        <v>8</v>
      </c>
      <c r="X30" s="12">
        <f>X31+X32</f>
        <v>150</v>
      </c>
      <c r="Y30" s="12">
        <f>SUM(Y31:Y34)</f>
        <v>172</v>
      </c>
      <c r="Z30" s="12">
        <f>Z31+Z32</f>
        <v>6</v>
      </c>
      <c r="AA30" s="12">
        <f>AA31+AA32</f>
        <v>6</v>
      </c>
      <c r="AB30" s="12">
        <f>AB31+AB32</f>
        <v>4</v>
      </c>
      <c r="AC30" s="12">
        <f>AC31+AC32+AC33+AC34</f>
        <v>120</v>
      </c>
      <c r="AD30" s="12">
        <f>AD34+AE30+AF30</f>
        <v>156</v>
      </c>
      <c r="AE30" s="12">
        <v>6</v>
      </c>
      <c r="AF30" s="12">
        <v>6</v>
      </c>
      <c r="AG30" s="12"/>
      <c r="AH30" s="24"/>
    </row>
    <row r="31" spans="1:34" ht="57" customHeight="1" x14ac:dyDescent="0.25">
      <c r="A31" s="25" t="s">
        <v>81</v>
      </c>
      <c r="B31" s="16" t="s">
        <v>37</v>
      </c>
      <c r="C31" s="32"/>
      <c r="D31" s="34"/>
      <c r="E31" s="32" t="s">
        <v>25</v>
      </c>
      <c r="F31" s="34"/>
      <c r="G31" s="15">
        <f>T31+Y31</f>
        <v>220</v>
      </c>
      <c r="H31" s="15">
        <f>SUM(W31,AB31)</f>
        <v>10</v>
      </c>
      <c r="I31" s="15">
        <f>Z31+AE31+U31</f>
        <v>6</v>
      </c>
      <c r="J31" s="15">
        <f>AA31</f>
        <v>6</v>
      </c>
      <c r="K31" s="15">
        <f>SUM(X31+AC31)</f>
        <v>198</v>
      </c>
      <c r="L31" s="15">
        <v>98</v>
      </c>
      <c r="M31" s="15">
        <v>20</v>
      </c>
      <c r="N31" s="15"/>
      <c r="O31" s="64"/>
      <c r="P31" s="64"/>
      <c r="Q31" s="64"/>
      <c r="R31" s="64"/>
      <c r="S31" s="64"/>
      <c r="T31" s="43">
        <f>SUM(U31:X31)</f>
        <v>84</v>
      </c>
      <c r="U31" s="35"/>
      <c r="V31" s="35"/>
      <c r="W31" s="35">
        <v>6</v>
      </c>
      <c r="X31" s="35">
        <v>78</v>
      </c>
      <c r="Y31" s="15">
        <f>Z31+AA31+AB31+AC31</f>
        <v>136</v>
      </c>
      <c r="Z31" s="15">
        <v>6</v>
      </c>
      <c r="AA31" s="15">
        <v>6</v>
      </c>
      <c r="AB31" s="15">
        <v>4</v>
      </c>
      <c r="AC31" s="15">
        <v>120</v>
      </c>
      <c r="AD31" s="35"/>
      <c r="AE31" s="35"/>
      <c r="AF31" s="35"/>
      <c r="AG31" s="35"/>
      <c r="AH31" s="35"/>
    </row>
    <row r="32" spans="1:34" ht="15.6" customHeight="1" x14ac:dyDescent="0.25">
      <c r="A32" s="25" t="s">
        <v>82</v>
      </c>
      <c r="B32" s="16" t="s">
        <v>38</v>
      </c>
      <c r="C32" s="32"/>
      <c r="D32" s="34" t="s">
        <v>59</v>
      </c>
      <c r="E32" s="32"/>
      <c r="F32" s="34"/>
      <c r="G32" s="15">
        <f>O32+T32+Y32</f>
        <v>74</v>
      </c>
      <c r="H32" s="15">
        <f>W32</f>
        <v>2</v>
      </c>
      <c r="I32" s="15"/>
      <c r="J32" s="15"/>
      <c r="K32" s="15">
        <f>S32+X32+AC32</f>
        <v>72</v>
      </c>
      <c r="L32" s="15">
        <v>4</v>
      </c>
      <c r="M32" s="15"/>
      <c r="N32" s="15"/>
      <c r="O32" s="64"/>
      <c r="P32" s="64"/>
      <c r="Q32" s="64"/>
      <c r="R32" s="64"/>
      <c r="S32" s="64"/>
      <c r="T32" s="43">
        <f>U32+V32+W32+X32</f>
        <v>74</v>
      </c>
      <c r="U32" s="35"/>
      <c r="V32" s="35"/>
      <c r="W32" s="35">
        <v>2</v>
      </c>
      <c r="X32" s="35">
        <v>72</v>
      </c>
      <c r="Y32" s="15"/>
      <c r="Z32" s="15"/>
      <c r="AA32" s="15"/>
      <c r="AB32" s="15"/>
      <c r="AC32" s="15"/>
      <c r="AD32" s="35"/>
      <c r="AE32" s="35"/>
      <c r="AF32" s="35"/>
      <c r="AG32" s="35"/>
      <c r="AH32" s="35"/>
    </row>
    <row r="33" spans="1:34" x14ac:dyDescent="0.25">
      <c r="A33" s="25" t="s">
        <v>83</v>
      </c>
      <c r="B33" s="14" t="s">
        <v>39</v>
      </c>
      <c r="C33" s="32"/>
      <c r="D33" s="34"/>
      <c r="E33" s="32" t="s">
        <v>59</v>
      </c>
      <c r="F33" s="34"/>
      <c r="G33" s="15">
        <f>N33</f>
        <v>36</v>
      </c>
      <c r="H33" s="15"/>
      <c r="I33" s="15"/>
      <c r="J33" s="15"/>
      <c r="K33" s="15"/>
      <c r="L33" s="15"/>
      <c r="M33" s="15"/>
      <c r="N33" s="15">
        <f>Y33+AD33</f>
        <v>36</v>
      </c>
      <c r="O33" s="64"/>
      <c r="P33" s="64"/>
      <c r="Q33" s="64"/>
      <c r="R33" s="64"/>
      <c r="S33" s="64"/>
      <c r="T33" s="43"/>
      <c r="U33" s="35"/>
      <c r="V33" s="35"/>
      <c r="W33" s="35"/>
      <c r="X33" s="35"/>
      <c r="Y33" s="15">
        <v>36</v>
      </c>
      <c r="Z33" s="15"/>
      <c r="AA33" s="15"/>
      <c r="AB33" s="15"/>
      <c r="AC33" s="15"/>
      <c r="AD33" s="35"/>
      <c r="AE33" s="35"/>
      <c r="AF33" s="35"/>
      <c r="AG33" s="35"/>
      <c r="AH33" s="35"/>
    </row>
    <row r="34" spans="1:34" x14ac:dyDescent="0.25">
      <c r="A34" s="25" t="s">
        <v>84</v>
      </c>
      <c r="B34" s="14" t="s">
        <v>40</v>
      </c>
      <c r="C34" s="32"/>
      <c r="D34" s="34"/>
      <c r="E34" s="32"/>
      <c r="F34" s="34" t="s">
        <v>59</v>
      </c>
      <c r="G34" s="15">
        <f>N34</f>
        <v>144</v>
      </c>
      <c r="H34" s="15"/>
      <c r="I34" s="15"/>
      <c r="J34" s="15"/>
      <c r="K34" s="15"/>
      <c r="L34" s="15"/>
      <c r="M34" s="15"/>
      <c r="N34" s="15">
        <f>AD34</f>
        <v>144</v>
      </c>
      <c r="O34" s="64"/>
      <c r="P34" s="64"/>
      <c r="Q34" s="64"/>
      <c r="R34" s="64"/>
      <c r="S34" s="64"/>
      <c r="T34" s="43"/>
      <c r="U34" s="35"/>
      <c r="V34" s="35"/>
      <c r="W34" s="35"/>
      <c r="X34" s="35"/>
      <c r="Y34" s="15"/>
      <c r="Z34" s="15"/>
      <c r="AA34" s="15"/>
      <c r="AB34" s="15"/>
      <c r="AC34" s="15"/>
      <c r="AD34" s="35">
        <v>144</v>
      </c>
      <c r="AE34" s="35"/>
      <c r="AF34" s="35"/>
      <c r="AG34" s="35"/>
      <c r="AH34" s="35"/>
    </row>
    <row r="35" spans="1:34" ht="42.6" customHeight="1" x14ac:dyDescent="0.25">
      <c r="A35" s="19" t="s">
        <v>85</v>
      </c>
      <c r="B35" s="11" t="s">
        <v>41</v>
      </c>
      <c r="C35" s="54"/>
      <c r="D35" s="54"/>
      <c r="E35" s="54"/>
      <c r="F35" s="54" t="s">
        <v>25</v>
      </c>
      <c r="G35" s="12">
        <f>T35+Y35+AD35</f>
        <v>352</v>
      </c>
      <c r="H35" s="24">
        <f>R35+W35+AB35+AG35</f>
        <v>8</v>
      </c>
      <c r="I35" s="24">
        <f>P35+U35+Z35+AE35</f>
        <v>12</v>
      </c>
      <c r="J35" s="24">
        <f>AA35+AF35</f>
        <v>12</v>
      </c>
      <c r="K35" s="24">
        <f>S35+X35+AC35+AH35</f>
        <v>176</v>
      </c>
      <c r="L35" s="24"/>
      <c r="M35" s="24"/>
      <c r="N35" s="24">
        <f>N37+N38</f>
        <v>144</v>
      </c>
      <c r="O35" s="68"/>
      <c r="P35" s="68"/>
      <c r="Q35" s="68"/>
      <c r="R35" s="68"/>
      <c r="S35" s="68"/>
      <c r="T35" s="42">
        <f>SUM(T36:T38)</f>
        <v>84</v>
      </c>
      <c r="U35" s="12"/>
      <c r="V35" s="12"/>
      <c r="W35" s="12">
        <f>W36+W37+W38</f>
        <v>4</v>
      </c>
      <c r="X35" s="12">
        <f>X36</f>
        <v>80</v>
      </c>
      <c r="Y35" s="12">
        <f>SUM(Y36:Y38)</f>
        <v>148</v>
      </c>
      <c r="Z35" s="12">
        <f>Z36</f>
        <v>6</v>
      </c>
      <c r="AA35" s="12">
        <f>AA36</f>
        <v>6</v>
      </c>
      <c r="AB35" s="12">
        <f>AB36</f>
        <v>4</v>
      </c>
      <c r="AC35" s="12">
        <f>AC36+AC37+AC38</f>
        <v>96</v>
      </c>
      <c r="AD35" s="12">
        <f>AD38+AE35+AF35+AG35</f>
        <v>120</v>
      </c>
      <c r="AE35" s="12">
        <v>6</v>
      </c>
      <c r="AF35" s="12">
        <v>6</v>
      </c>
      <c r="AG35" s="12"/>
      <c r="AH35" s="24"/>
    </row>
    <row r="36" spans="1:34" ht="36.6" customHeight="1" x14ac:dyDescent="0.25">
      <c r="A36" s="25" t="s">
        <v>86</v>
      </c>
      <c r="B36" s="21" t="s">
        <v>42</v>
      </c>
      <c r="C36" s="32"/>
      <c r="D36" s="34"/>
      <c r="E36" s="32" t="s">
        <v>25</v>
      </c>
      <c r="F36" s="34"/>
      <c r="G36" s="15">
        <f>T36+Y36</f>
        <v>196</v>
      </c>
      <c r="H36" s="15">
        <f>R36+W36+AB36</f>
        <v>8</v>
      </c>
      <c r="I36" s="15">
        <f>U36+Z36</f>
        <v>6</v>
      </c>
      <c r="J36" s="15">
        <f>V36+AA36</f>
        <v>6</v>
      </c>
      <c r="K36" s="15">
        <f>S36+X36+AC36+AH36</f>
        <v>176</v>
      </c>
      <c r="L36" s="15">
        <v>40</v>
      </c>
      <c r="M36" s="15">
        <v>20</v>
      </c>
      <c r="N36" s="15"/>
      <c r="O36" s="64"/>
      <c r="P36" s="64"/>
      <c r="Q36" s="64"/>
      <c r="R36" s="64"/>
      <c r="S36" s="64"/>
      <c r="T36" s="43">
        <f>U36+V36+W36+X36</f>
        <v>84</v>
      </c>
      <c r="U36" s="35"/>
      <c r="V36" s="35"/>
      <c r="W36" s="35">
        <v>4</v>
      </c>
      <c r="X36" s="35">
        <v>80</v>
      </c>
      <c r="Y36" s="15">
        <f>Z36+AA36+AB36+AC36</f>
        <v>112</v>
      </c>
      <c r="Z36" s="15">
        <v>6</v>
      </c>
      <c r="AA36" s="15">
        <v>6</v>
      </c>
      <c r="AB36" s="15">
        <v>4</v>
      </c>
      <c r="AC36" s="15">
        <v>96</v>
      </c>
      <c r="AD36" s="35"/>
      <c r="AE36" s="35"/>
      <c r="AF36" s="35"/>
      <c r="AG36" s="35"/>
      <c r="AH36" s="35"/>
    </row>
    <row r="37" spans="1:34" x14ac:dyDescent="0.25">
      <c r="A37" s="25" t="s">
        <v>87</v>
      </c>
      <c r="B37" s="16" t="s">
        <v>39</v>
      </c>
      <c r="C37" s="32"/>
      <c r="D37" s="34"/>
      <c r="E37" s="32" t="s">
        <v>59</v>
      </c>
      <c r="F37" s="51"/>
      <c r="G37" s="15">
        <f>N37</f>
        <v>36</v>
      </c>
      <c r="H37" s="15"/>
      <c r="I37" s="15"/>
      <c r="J37" s="15"/>
      <c r="K37" s="15"/>
      <c r="L37" s="15"/>
      <c r="M37" s="15"/>
      <c r="N37" s="15">
        <f>Y37</f>
        <v>36</v>
      </c>
      <c r="O37" s="64"/>
      <c r="P37" s="64"/>
      <c r="Q37" s="64"/>
      <c r="R37" s="64"/>
      <c r="S37" s="64"/>
      <c r="T37" s="43"/>
      <c r="U37" s="35"/>
      <c r="V37" s="35"/>
      <c r="W37" s="35"/>
      <c r="X37" s="35"/>
      <c r="Y37" s="15">
        <v>36</v>
      </c>
      <c r="Z37" s="15"/>
      <c r="AA37" s="15"/>
      <c r="AB37" s="15"/>
      <c r="AC37" s="15"/>
      <c r="AD37" s="35"/>
      <c r="AE37" s="35"/>
      <c r="AF37" s="35"/>
      <c r="AG37" s="35"/>
      <c r="AH37" s="35"/>
    </row>
    <row r="38" spans="1:34" x14ac:dyDescent="0.25">
      <c r="A38" s="25" t="s">
        <v>88</v>
      </c>
      <c r="B38" s="16" t="s">
        <v>40</v>
      </c>
      <c r="C38" s="32"/>
      <c r="D38" s="34"/>
      <c r="E38" s="32"/>
      <c r="F38" s="34" t="s">
        <v>59</v>
      </c>
      <c r="G38" s="15">
        <f>AD38</f>
        <v>108</v>
      </c>
      <c r="H38" s="15"/>
      <c r="I38" s="15"/>
      <c r="J38" s="15"/>
      <c r="K38" s="15"/>
      <c r="L38" s="15"/>
      <c r="M38" s="15"/>
      <c r="N38" s="15">
        <f>AD38</f>
        <v>108</v>
      </c>
      <c r="O38" s="64"/>
      <c r="P38" s="64"/>
      <c r="Q38" s="64"/>
      <c r="R38" s="64"/>
      <c r="S38" s="64"/>
      <c r="T38" s="43"/>
      <c r="U38" s="35"/>
      <c r="V38" s="35"/>
      <c r="W38" s="35"/>
      <c r="X38" s="35"/>
      <c r="Y38" s="15"/>
      <c r="Z38" s="15"/>
      <c r="AA38" s="15"/>
      <c r="AB38" s="15"/>
      <c r="AC38" s="15"/>
      <c r="AD38" s="35">
        <v>108</v>
      </c>
      <c r="AE38" s="35"/>
      <c r="AF38" s="35"/>
      <c r="AG38" s="35"/>
      <c r="AH38" s="35"/>
    </row>
    <row r="39" spans="1:34" ht="84" customHeight="1" x14ac:dyDescent="0.25">
      <c r="A39" s="19" t="s">
        <v>89</v>
      </c>
      <c r="B39" s="11" t="s">
        <v>43</v>
      </c>
      <c r="C39" s="54"/>
      <c r="D39" s="54"/>
      <c r="E39" s="54"/>
      <c r="F39" s="54" t="s">
        <v>107</v>
      </c>
      <c r="G39" s="12">
        <f>O39+T39+Y39+AD39</f>
        <v>366</v>
      </c>
      <c r="H39" s="12">
        <f>H40+H41</f>
        <v>14</v>
      </c>
      <c r="I39" s="12">
        <f>P39+U39+Z39+AE39</f>
        <v>12</v>
      </c>
      <c r="J39" s="12">
        <f>AA39+AF39</f>
        <v>12</v>
      </c>
      <c r="K39" s="12">
        <f>K40+K41</f>
        <v>220</v>
      </c>
      <c r="L39" s="12"/>
      <c r="M39" s="12"/>
      <c r="N39" s="12">
        <f>N42+N43</f>
        <v>108</v>
      </c>
      <c r="O39" s="68"/>
      <c r="P39" s="68"/>
      <c r="Q39" s="68"/>
      <c r="R39" s="68"/>
      <c r="S39" s="68"/>
      <c r="T39" s="42">
        <f>SUM(T40:T43)</f>
        <v>120</v>
      </c>
      <c r="U39" s="12"/>
      <c r="V39" s="12"/>
      <c r="W39" s="12">
        <f>W40</f>
        <v>6</v>
      </c>
      <c r="X39" s="12">
        <f>X40+X41</f>
        <v>114</v>
      </c>
      <c r="Y39" s="12">
        <f>Z39+AA39+AB39+AC39+Y42</f>
        <v>82</v>
      </c>
      <c r="Z39" s="12">
        <f>Z40</f>
        <v>6</v>
      </c>
      <c r="AA39" s="12">
        <f>AA40</f>
        <v>6</v>
      </c>
      <c r="AB39" s="12">
        <f>AB40+AB41</f>
        <v>4</v>
      </c>
      <c r="AC39" s="12">
        <f>AC40+AC41+AC42+AC43</f>
        <v>66</v>
      </c>
      <c r="AD39" s="12">
        <f>AD41+AD42+AD43+AE39+AF39</f>
        <v>164</v>
      </c>
      <c r="AE39" s="12">
        <v>6</v>
      </c>
      <c r="AF39" s="12">
        <v>6</v>
      </c>
      <c r="AG39" s="12">
        <f>SUM(AG40:AG43)</f>
        <v>4</v>
      </c>
      <c r="AH39" s="12">
        <f>SUM(AH40:AH43)</f>
        <v>40</v>
      </c>
    </row>
    <row r="40" spans="1:34" ht="41.25" customHeight="1" x14ac:dyDescent="0.25">
      <c r="A40" s="20" t="s">
        <v>96</v>
      </c>
      <c r="B40" s="10" t="s">
        <v>44</v>
      </c>
      <c r="C40" s="57"/>
      <c r="D40" s="58"/>
      <c r="E40" s="55" t="s">
        <v>25</v>
      </c>
      <c r="F40" s="58"/>
      <c r="G40" s="27">
        <f>O40+T40+Y40+AD40</f>
        <v>202</v>
      </c>
      <c r="H40" s="27">
        <f>R40+W40+AB40+AG40</f>
        <v>10</v>
      </c>
      <c r="I40" s="27">
        <f>AE39</f>
        <v>6</v>
      </c>
      <c r="J40" s="27">
        <f>AA40</f>
        <v>6</v>
      </c>
      <c r="K40" s="27">
        <f>S40+X40+AC40+AH40</f>
        <v>180</v>
      </c>
      <c r="L40" s="27"/>
      <c r="M40" s="27"/>
      <c r="N40" s="27"/>
      <c r="O40" s="69"/>
      <c r="P40" s="69"/>
      <c r="Q40" s="69"/>
      <c r="R40" s="69"/>
      <c r="S40" s="69"/>
      <c r="T40" s="44">
        <f>U40+V40+W40+X40</f>
        <v>120</v>
      </c>
      <c r="U40" s="37"/>
      <c r="V40" s="37"/>
      <c r="W40" s="37">
        <v>6</v>
      </c>
      <c r="X40" s="37">
        <v>114</v>
      </c>
      <c r="Y40" s="27">
        <f>Z40+AA40+AB40+AC40</f>
        <v>82</v>
      </c>
      <c r="Z40" s="27">
        <v>6</v>
      </c>
      <c r="AA40" s="27">
        <v>6</v>
      </c>
      <c r="AB40" s="27">
        <v>4</v>
      </c>
      <c r="AC40" s="27">
        <v>66</v>
      </c>
      <c r="AD40" s="37"/>
      <c r="AE40" s="37"/>
      <c r="AF40" s="37"/>
      <c r="AG40" s="37"/>
      <c r="AH40" s="37"/>
    </row>
    <row r="41" spans="1:34" ht="35.25" customHeight="1" x14ac:dyDescent="0.25">
      <c r="A41" s="15" t="s">
        <v>90</v>
      </c>
      <c r="B41" s="10" t="s">
        <v>45</v>
      </c>
      <c r="C41" s="32"/>
      <c r="D41" s="34"/>
      <c r="E41" s="32"/>
      <c r="F41" s="34" t="s">
        <v>59</v>
      </c>
      <c r="G41" s="15">
        <f>O41+T41+Y41+AD41</f>
        <v>44</v>
      </c>
      <c r="H41" s="27">
        <f>R41+W41+AB41+AG41</f>
        <v>4</v>
      </c>
      <c r="I41" s="27">
        <f>Q41+V41+AA41+AF41</f>
        <v>0</v>
      </c>
      <c r="J41" s="27">
        <f>Q41+V41+AA41</f>
        <v>0</v>
      </c>
      <c r="K41" s="27">
        <f>S41+X41+AC41+AH41</f>
        <v>40</v>
      </c>
      <c r="L41" s="27">
        <v>22</v>
      </c>
      <c r="M41" s="27"/>
      <c r="N41" s="27"/>
      <c r="O41" s="69"/>
      <c r="P41" s="69"/>
      <c r="Q41" s="69"/>
      <c r="R41" s="69"/>
      <c r="S41" s="69"/>
      <c r="T41" s="44"/>
      <c r="U41" s="37"/>
      <c r="V41" s="37"/>
      <c r="W41" s="37"/>
      <c r="X41" s="37"/>
      <c r="Y41" s="27"/>
      <c r="Z41" s="27"/>
      <c r="AA41" s="27"/>
      <c r="AB41" s="27"/>
      <c r="AC41" s="27"/>
      <c r="AD41" s="37">
        <f>AE41+AF41+AG41+AH41</f>
        <v>44</v>
      </c>
      <c r="AE41" s="37"/>
      <c r="AF41" s="37"/>
      <c r="AG41" s="37">
        <v>4</v>
      </c>
      <c r="AH41" s="37">
        <v>40</v>
      </c>
    </row>
    <row r="42" spans="1:34" x14ac:dyDescent="0.25">
      <c r="A42" s="25" t="s">
        <v>91</v>
      </c>
      <c r="B42" s="14" t="s">
        <v>39</v>
      </c>
      <c r="C42" s="32"/>
      <c r="D42" s="34"/>
      <c r="E42" s="32"/>
      <c r="F42" s="59" t="s">
        <v>59</v>
      </c>
      <c r="G42" s="15">
        <v>36</v>
      </c>
      <c r="H42" s="15">
        <f>P42+U42+Z42</f>
        <v>0</v>
      </c>
      <c r="I42" s="15"/>
      <c r="J42" s="15"/>
      <c r="K42" s="15">
        <f>N42</f>
        <v>36</v>
      </c>
      <c r="L42" s="15"/>
      <c r="M42" s="15"/>
      <c r="N42" s="15">
        <v>36</v>
      </c>
      <c r="O42" s="64"/>
      <c r="P42" s="64"/>
      <c r="Q42" s="64"/>
      <c r="R42" s="64"/>
      <c r="S42" s="64"/>
      <c r="T42" s="43"/>
      <c r="U42" s="35"/>
      <c r="V42" s="35"/>
      <c r="W42" s="35"/>
      <c r="X42" s="35"/>
      <c r="Y42" s="15"/>
      <c r="Z42" s="15"/>
      <c r="AA42" s="15"/>
      <c r="AB42" s="15"/>
      <c r="AC42" s="15"/>
      <c r="AD42" s="35">
        <v>36</v>
      </c>
      <c r="AE42" s="35"/>
      <c r="AF42" s="35"/>
      <c r="AG42" s="35"/>
      <c r="AH42" s="35"/>
    </row>
    <row r="43" spans="1:34" x14ac:dyDescent="0.25">
      <c r="A43" s="25" t="s">
        <v>92</v>
      </c>
      <c r="B43" s="14" t="s">
        <v>40</v>
      </c>
      <c r="C43" s="32"/>
      <c r="D43" s="34"/>
      <c r="E43" s="32"/>
      <c r="F43" s="34" t="s">
        <v>59</v>
      </c>
      <c r="G43" s="15">
        <f>N43</f>
        <v>72</v>
      </c>
      <c r="H43" s="15"/>
      <c r="I43" s="15"/>
      <c r="J43" s="15"/>
      <c r="K43" s="15"/>
      <c r="L43" s="15"/>
      <c r="M43" s="15"/>
      <c r="N43" s="15">
        <f>AD43</f>
        <v>72</v>
      </c>
      <c r="O43" s="64"/>
      <c r="P43" s="64"/>
      <c r="Q43" s="64"/>
      <c r="R43" s="64"/>
      <c r="S43" s="64"/>
      <c r="T43" s="43"/>
      <c r="U43" s="35"/>
      <c r="V43" s="35"/>
      <c r="W43" s="35"/>
      <c r="X43" s="35"/>
      <c r="Y43" s="15"/>
      <c r="Z43" s="15"/>
      <c r="AA43" s="15"/>
      <c r="AB43" s="15"/>
      <c r="AC43" s="15"/>
      <c r="AD43" s="35">
        <v>72</v>
      </c>
      <c r="AE43" s="35"/>
      <c r="AF43" s="35"/>
      <c r="AG43" s="35"/>
      <c r="AH43" s="35"/>
    </row>
    <row r="44" spans="1:34" ht="86.45" customHeight="1" x14ac:dyDescent="0.25">
      <c r="A44" s="19" t="s">
        <v>93</v>
      </c>
      <c r="B44" s="19" t="s">
        <v>46</v>
      </c>
      <c r="C44" s="54"/>
      <c r="D44" s="54" t="s">
        <v>107</v>
      </c>
      <c r="E44" s="54"/>
      <c r="F44" s="54"/>
      <c r="G44" s="12">
        <f>H44+I44+J44+K44+G46</f>
        <v>86</v>
      </c>
      <c r="H44" s="12">
        <v>2</v>
      </c>
      <c r="I44" s="12">
        <f>Q44</f>
        <v>6</v>
      </c>
      <c r="J44" s="12">
        <v>6</v>
      </c>
      <c r="K44" s="12">
        <f>S44</f>
        <v>0</v>
      </c>
      <c r="L44" s="12"/>
      <c r="M44" s="12"/>
      <c r="N44" s="12">
        <f>N46</f>
        <v>72</v>
      </c>
      <c r="O44" s="68">
        <f>P44+Q44+R44+S44+O46</f>
        <v>86</v>
      </c>
      <c r="P44" s="68">
        <v>6</v>
      </c>
      <c r="Q44" s="68">
        <v>6</v>
      </c>
      <c r="R44" s="68">
        <v>2</v>
      </c>
      <c r="S44" s="68">
        <f>SUM(S45:S47)</f>
        <v>0</v>
      </c>
      <c r="T44" s="42">
        <f>T45+T46</f>
        <v>48</v>
      </c>
      <c r="U44" s="12">
        <v>0</v>
      </c>
      <c r="V44" s="12">
        <v>0</v>
      </c>
      <c r="W44" s="12">
        <f>W45</f>
        <v>2</v>
      </c>
      <c r="X44" s="12">
        <f>X45</f>
        <v>46</v>
      </c>
      <c r="Y44" s="12">
        <f>Y45+Y46</f>
        <v>0</v>
      </c>
      <c r="Z44" s="12">
        <f>Z45</f>
        <v>0</v>
      </c>
      <c r="AA44" s="12">
        <f>AA45</f>
        <v>0</v>
      </c>
      <c r="AB44" s="12">
        <f>AB45</f>
        <v>0</v>
      </c>
      <c r="AC44" s="12">
        <f>AC45</f>
        <v>0</v>
      </c>
      <c r="AD44" s="12"/>
      <c r="AE44" s="12"/>
      <c r="AF44" s="24"/>
      <c r="AG44" s="24"/>
      <c r="AH44" s="24"/>
    </row>
    <row r="45" spans="1:34" ht="43.15" customHeight="1" x14ac:dyDescent="0.25">
      <c r="A45" s="20" t="s">
        <v>94</v>
      </c>
      <c r="B45" s="20" t="s">
        <v>47</v>
      </c>
      <c r="C45" s="32"/>
      <c r="D45" s="34" t="s">
        <v>59</v>
      </c>
      <c r="E45" s="32"/>
      <c r="F45" s="34"/>
      <c r="G45" s="73">
        <f>T45</f>
        <v>48</v>
      </c>
      <c r="H45" s="15">
        <v>2</v>
      </c>
      <c r="I45" s="15"/>
      <c r="J45" s="15"/>
      <c r="K45" s="15">
        <v>46</v>
      </c>
      <c r="L45" s="15">
        <v>20</v>
      </c>
      <c r="M45" s="15"/>
      <c r="N45" s="15"/>
      <c r="O45" s="64">
        <f>SUM(P45:S45)</f>
        <v>0</v>
      </c>
      <c r="P45" s="64"/>
      <c r="Q45" s="64"/>
      <c r="R45" s="64"/>
      <c r="S45" s="64"/>
      <c r="T45" s="43">
        <f>U45+V45+W45+X45</f>
        <v>48</v>
      </c>
      <c r="U45" s="35"/>
      <c r="V45" s="35"/>
      <c r="W45" s="35">
        <v>2</v>
      </c>
      <c r="X45" s="35">
        <v>46</v>
      </c>
      <c r="Y45" s="15"/>
      <c r="Z45" s="15"/>
      <c r="AA45" s="15"/>
      <c r="AB45" s="15"/>
      <c r="AC45" s="15"/>
      <c r="AD45" s="35"/>
      <c r="AE45" s="35"/>
      <c r="AF45" s="35"/>
      <c r="AG45" s="35"/>
      <c r="AH45" s="35"/>
    </row>
    <row r="46" spans="1:34" x14ac:dyDescent="0.25">
      <c r="A46" s="20" t="s">
        <v>95</v>
      </c>
      <c r="B46" s="20" t="s">
        <v>39</v>
      </c>
      <c r="C46" s="32"/>
      <c r="D46" s="34" t="s">
        <v>59</v>
      </c>
      <c r="E46" s="32"/>
      <c r="F46" s="34"/>
      <c r="G46" s="15">
        <f>N46</f>
        <v>72</v>
      </c>
      <c r="H46" s="15"/>
      <c r="I46" s="15"/>
      <c r="J46" s="15"/>
      <c r="K46" s="15"/>
      <c r="L46" s="15"/>
      <c r="M46" s="15"/>
      <c r="N46" s="15">
        <f>O46</f>
        <v>72</v>
      </c>
      <c r="O46" s="64">
        <v>72</v>
      </c>
      <c r="P46" s="70"/>
      <c r="Q46" s="70"/>
      <c r="R46" s="64"/>
      <c r="S46" s="64"/>
      <c r="T46" s="43"/>
      <c r="U46" s="35"/>
      <c r="V46" s="35"/>
      <c r="W46" s="35"/>
      <c r="X46" s="35"/>
      <c r="Y46" s="15"/>
      <c r="Z46" s="15"/>
      <c r="AA46" s="15"/>
      <c r="AB46" s="15"/>
      <c r="AC46" s="15"/>
      <c r="AD46" s="35"/>
      <c r="AE46" s="35"/>
      <c r="AF46" s="35"/>
      <c r="AG46" s="35"/>
      <c r="AH46" s="35"/>
    </row>
    <row r="47" spans="1:34" hidden="1" x14ac:dyDescent="0.25">
      <c r="A47" s="20"/>
      <c r="B47" s="20"/>
      <c r="C47" s="32"/>
      <c r="D47" s="34"/>
      <c r="E47" s="32"/>
      <c r="F47" s="34"/>
      <c r="G47" s="15"/>
      <c r="H47" s="15"/>
      <c r="I47" s="15"/>
      <c r="J47" s="15"/>
      <c r="K47" s="15"/>
      <c r="L47" s="15"/>
      <c r="M47" s="15"/>
      <c r="N47" s="15"/>
      <c r="O47" s="64"/>
      <c r="P47" s="64"/>
      <c r="Q47" s="64"/>
      <c r="R47" s="64"/>
      <c r="S47" s="64"/>
      <c r="T47" s="43"/>
      <c r="U47" s="35"/>
      <c r="V47" s="35"/>
      <c r="W47" s="35"/>
      <c r="X47" s="35"/>
      <c r="Y47" s="15"/>
      <c r="Z47" s="15"/>
      <c r="AA47" s="15"/>
      <c r="AB47" s="15"/>
      <c r="AC47" s="15"/>
      <c r="AD47" s="35"/>
      <c r="AE47" s="35"/>
      <c r="AF47" s="35"/>
      <c r="AG47" s="35"/>
      <c r="AH47" s="35"/>
    </row>
    <row r="48" spans="1:34" x14ac:dyDescent="0.25">
      <c r="A48" s="139" t="s">
        <v>48</v>
      </c>
      <c r="B48" s="140"/>
      <c r="C48" s="140"/>
      <c r="D48" s="140"/>
      <c r="E48" s="140"/>
      <c r="F48" s="140"/>
      <c r="G48" s="26">
        <f>O48+T48+Y48+AD48+AD49+AD50</f>
        <v>2954</v>
      </c>
      <c r="H48" s="27">
        <f>H17+H10</f>
        <v>94</v>
      </c>
      <c r="I48" s="27">
        <f>I17+I10</f>
        <v>66</v>
      </c>
      <c r="J48" s="27">
        <f>J17+J10</f>
        <v>58</v>
      </c>
      <c r="K48" s="27">
        <f>K17+K10</f>
        <v>1868</v>
      </c>
      <c r="L48" s="27">
        <f>SUM(L10:L47)</f>
        <v>398</v>
      </c>
      <c r="M48" s="27"/>
      <c r="N48" s="27">
        <f>N47+N46+N43+N42+N38+N37+N34+N33</f>
        <v>504</v>
      </c>
      <c r="O48" s="69">
        <f>O17+O10</f>
        <v>680</v>
      </c>
      <c r="P48" s="69">
        <f>P17+P10</f>
        <v>24</v>
      </c>
      <c r="Q48" s="69">
        <f>Q29+Q18+Q10</f>
        <v>16</v>
      </c>
      <c r="R48" s="69">
        <f>R29+R18+R10</f>
        <v>22</v>
      </c>
      <c r="S48" s="69">
        <f>S17+S10</f>
        <v>544</v>
      </c>
      <c r="T48" s="44">
        <f>T17+T10</f>
        <v>798</v>
      </c>
      <c r="U48" s="37">
        <f>U29+U18+U10</f>
        <v>6</v>
      </c>
      <c r="V48" s="37">
        <f>V29+V18+V10</f>
        <v>6</v>
      </c>
      <c r="W48" s="37">
        <f>W29+W18+W10</f>
        <v>38</v>
      </c>
      <c r="X48" s="37">
        <f>X29+X18+X10</f>
        <v>748</v>
      </c>
      <c r="Y48" s="27">
        <f>Y17+Y10</f>
        <v>612</v>
      </c>
      <c r="Z48" s="27">
        <f>Z29+Z18+Z10</f>
        <v>18</v>
      </c>
      <c r="AA48" s="27">
        <f>AA29+AA18+AA10</f>
        <v>18</v>
      </c>
      <c r="AB48" s="27">
        <f>AB29+AB18+AB10</f>
        <v>26</v>
      </c>
      <c r="AC48" s="27">
        <f>AC17+AC10</f>
        <v>478</v>
      </c>
      <c r="AD48" s="37">
        <f>AD17+AD10</f>
        <v>504</v>
      </c>
      <c r="AE48" s="37">
        <f t="shared" ref="AE48:AH48" si="5">AE17+AE10</f>
        <v>18</v>
      </c>
      <c r="AF48" s="37">
        <f t="shared" si="5"/>
        <v>18</v>
      </c>
      <c r="AG48" s="37">
        <f t="shared" si="5"/>
        <v>10</v>
      </c>
      <c r="AH48" s="37">
        <f t="shared" si="5"/>
        <v>98</v>
      </c>
    </row>
    <row r="49" spans="1:34" ht="15.75" thickBot="1" x14ac:dyDescent="0.3">
      <c r="A49" s="4" t="s">
        <v>49</v>
      </c>
      <c r="B49" s="148" t="s">
        <v>105</v>
      </c>
      <c r="C49" s="149"/>
      <c r="D49" s="149"/>
      <c r="E49" s="149"/>
      <c r="F49" s="150"/>
      <c r="G49" s="5"/>
      <c r="H49" s="6"/>
      <c r="I49" s="6"/>
      <c r="J49" s="6"/>
      <c r="K49" s="6"/>
      <c r="L49" s="6"/>
      <c r="M49" s="6"/>
      <c r="N49" s="6"/>
      <c r="O49" s="71"/>
      <c r="P49" s="71"/>
      <c r="Q49" s="71"/>
      <c r="R49" s="71"/>
      <c r="S49" s="71"/>
      <c r="T49" s="45"/>
      <c r="U49" s="38"/>
      <c r="V49" s="38"/>
      <c r="W49" s="38"/>
      <c r="X49" s="38"/>
      <c r="Y49" s="6"/>
      <c r="Z49" s="6"/>
      <c r="AA49" s="6"/>
      <c r="AB49" s="6"/>
      <c r="AC49" s="6"/>
      <c r="AD49" s="38">
        <v>144</v>
      </c>
      <c r="AE49" s="38"/>
      <c r="AF49" s="38"/>
      <c r="AG49" s="38"/>
      <c r="AH49" s="40"/>
    </row>
    <row r="50" spans="1:34" ht="37.15" customHeight="1" thickBot="1" x14ac:dyDescent="0.3">
      <c r="A50" s="7" t="s">
        <v>50</v>
      </c>
      <c r="B50" s="141" t="s">
        <v>103</v>
      </c>
      <c r="C50" s="142"/>
      <c r="D50" s="142"/>
      <c r="E50" s="142"/>
      <c r="F50" s="142"/>
      <c r="G50" s="8"/>
      <c r="H50" s="9"/>
      <c r="I50" s="9"/>
      <c r="J50" s="9"/>
      <c r="K50" s="9"/>
      <c r="L50" s="9"/>
      <c r="M50" s="9"/>
      <c r="N50" s="9"/>
      <c r="O50" s="72"/>
      <c r="P50" s="72"/>
      <c r="Q50" s="72"/>
      <c r="R50" s="72"/>
      <c r="S50" s="72"/>
      <c r="T50" s="46"/>
      <c r="U50" s="39"/>
      <c r="V50" s="39"/>
      <c r="W50" s="39"/>
      <c r="X50" s="39"/>
      <c r="Y50" s="9"/>
      <c r="Z50" s="9"/>
      <c r="AA50" s="9"/>
      <c r="AB50" s="9"/>
      <c r="AC50" s="9"/>
      <c r="AD50" s="39">
        <v>216</v>
      </c>
      <c r="AE50" s="39"/>
      <c r="AF50" s="39"/>
      <c r="AG50" s="39"/>
      <c r="AH50" s="40"/>
    </row>
    <row r="51" spans="1:34" ht="31.9" customHeight="1" thickBot="1" x14ac:dyDescent="0.3">
      <c r="A51" s="74" t="s">
        <v>51</v>
      </c>
      <c r="B51" s="75"/>
      <c r="C51" s="75"/>
      <c r="D51" s="75"/>
      <c r="E51" s="75"/>
      <c r="F51" s="75"/>
      <c r="G51" s="75"/>
      <c r="H51" s="75"/>
      <c r="I51" s="75"/>
      <c r="J51" s="75"/>
      <c r="K51" s="76"/>
      <c r="L51" s="143" t="s">
        <v>52</v>
      </c>
      <c r="M51" s="146" t="s">
        <v>53</v>
      </c>
      <c r="N51" s="147"/>
      <c r="O51" s="91">
        <f>S48+R48+Q48+P48</f>
        <v>606</v>
      </c>
      <c r="P51" s="92"/>
      <c r="Q51" s="92"/>
      <c r="R51" s="92"/>
      <c r="S51" s="93"/>
      <c r="T51" s="160">
        <f>X48+W48+V48+U48</f>
        <v>798</v>
      </c>
      <c r="U51" s="161"/>
      <c r="V51" s="161"/>
      <c r="W51" s="161"/>
      <c r="X51" s="162"/>
      <c r="Y51" s="163">
        <f>AC48+AB48+AA48+Z48</f>
        <v>540</v>
      </c>
      <c r="Z51" s="164"/>
      <c r="AA51" s="164"/>
      <c r="AB51" s="164"/>
      <c r="AC51" s="165"/>
      <c r="AD51" s="160">
        <f>AH48+AG48+AF48+AE48</f>
        <v>144</v>
      </c>
      <c r="AE51" s="161"/>
      <c r="AF51" s="161"/>
      <c r="AG51" s="161"/>
      <c r="AH51" s="162"/>
    </row>
    <row r="52" spans="1:34" ht="28.9" customHeight="1" thickBot="1" x14ac:dyDescent="0.3">
      <c r="A52" s="151"/>
      <c r="B52" s="152"/>
      <c r="C52" s="152"/>
      <c r="D52" s="152"/>
      <c r="E52" s="152"/>
      <c r="F52" s="152"/>
      <c r="G52" s="152"/>
      <c r="H52" s="152"/>
      <c r="I52" s="152"/>
      <c r="J52" s="152"/>
      <c r="K52" s="153"/>
      <c r="L52" s="144"/>
      <c r="M52" s="146" t="s">
        <v>54</v>
      </c>
      <c r="N52" s="147"/>
      <c r="O52" s="91">
        <v>72</v>
      </c>
      <c r="P52" s="92"/>
      <c r="Q52" s="92"/>
      <c r="R52" s="92"/>
      <c r="S52" s="93"/>
      <c r="T52" s="160"/>
      <c r="U52" s="161"/>
      <c r="V52" s="161"/>
      <c r="W52" s="161"/>
      <c r="X52" s="162"/>
      <c r="Y52" s="163">
        <f>Y42+Y37+Y33</f>
        <v>72</v>
      </c>
      <c r="Z52" s="164"/>
      <c r="AA52" s="164"/>
      <c r="AB52" s="164"/>
      <c r="AC52" s="165"/>
      <c r="AD52" s="160">
        <f>AD42+AD37+AD33</f>
        <v>36</v>
      </c>
      <c r="AE52" s="161"/>
      <c r="AF52" s="161"/>
      <c r="AG52" s="161"/>
      <c r="AH52" s="162"/>
    </row>
    <row r="53" spans="1:34" ht="28.9" customHeight="1" thickBot="1" x14ac:dyDescent="0.3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6"/>
      <c r="L53" s="144"/>
      <c r="M53" s="146" t="s">
        <v>55</v>
      </c>
      <c r="N53" s="147"/>
      <c r="O53" s="91">
        <v>0</v>
      </c>
      <c r="P53" s="92"/>
      <c r="Q53" s="92"/>
      <c r="R53" s="92"/>
      <c r="S53" s="93"/>
      <c r="T53" s="160">
        <v>0</v>
      </c>
      <c r="U53" s="161"/>
      <c r="V53" s="161"/>
      <c r="W53" s="161"/>
      <c r="X53" s="162"/>
      <c r="Y53" s="163">
        <v>0</v>
      </c>
      <c r="Z53" s="164"/>
      <c r="AA53" s="164"/>
      <c r="AB53" s="164"/>
      <c r="AC53" s="165"/>
      <c r="AD53" s="160">
        <f>AD43+AD38+AD34</f>
        <v>324</v>
      </c>
      <c r="AE53" s="161"/>
      <c r="AF53" s="161"/>
      <c r="AG53" s="161"/>
      <c r="AH53" s="162"/>
    </row>
    <row r="54" spans="1:34" ht="26.45" customHeight="1" thickBot="1" x14ac:dyDescent="0.3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9"/>
      <c r="L54" s="144"/>
      <c r="M54" s="146" t="s">
        <v>104</v>
      </c>
      <c r="N54" s="147"/>
      <c r="O54" s="91">
        <v>0</v>
      </c>
      <c r="P54" s="92"/>
      <c r="Q54" s="92"/>
      <c r="R54" s="92"/>
      <c r="S54" s="93"/>
      <c r="T54" s="160">
        <v>0</v>
      </c>
      <c r="U54" s="161"/>
      <c r="V54" s="161"/>
      <c r="W54" s="161"/>
      <c r="X54" s="162"/>
      <c r="Y54" s="163">
        <v>0</v>
      </c>
      <c r="Z54" s="164"/>
      <c r="AA54" s="164"/>
      <c r="AB54" s="164"/>
      <c r="AC54" s="165"/>
      <c r="AD54" s="160">
        <f>AD49</f>
        <v>144</v>
      </c>
      <c r="AE54" s="161"/>
      <c r="AF54" s="161"/>
      <c r="AG54" s="161"/>
      <c r="AH54" s="162"/>
    </row>
    <row r="55" spans="1:34" ht="15.75" thickBot="1" x14ac:dyDescent="0.3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6"/>
      <c r="L55" s="144"/>
      <c r="M55" s="146" t="s">
        <v>56</v>
      </c>
      <c r="N55" s="147"/>
      <c r="O55" s="91">
        <v>2</v>
      </c>
      <c r="P55" s="92"/>
      <c r="Q55" s="92"/>
      <c r="R55" s="92"/>
      <c r="S55" s="93"/>
      <c r="T55" s="160">
        <v>3</v>
      </c>
      <c r="U55" s="161"/>
      <c r="V55" s="161"/>
      <c r="W55" s="161"/>
      <c r="X55" s="162"/>
      <c r="Y55" s="163">
        <v>3</v>
      </c>
      <c r="Z55" s="164"/>
      <c r="AA55" s="164"/>
      <c r="AB55" s="164"/>
      <c r="AC55" s="165"/>
      <c r="AD55" s="160">
        <v>3</v>
      </c>
      <c r="AE55" s="161"/>
      <c r="AF55" s="161"/>
      <c r="AG55" s="161"/>
      <c r="AH55" s="162"/>
    </row>
    <row r="56" spans="1:34" ht="15.75" thickBot="1" x14ac:dyDescent="0.3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6"/>
      <c r="L56" s="144"/>
      <c r="M56" s="146" t="s">
        <v>57</v>
      </c>
      <c r="N56" s="147"/>
      <c r="O56" s="91">
        <v>2</v>
      </c>
      <c r="P56" s="92"/>
      <c r="Q56" s="92"/>
      <c r="R56" s="92"/>
      <c r="S56" s="93"/>
      <c r="T56" s="160">
        <v>7</v>
      </c>
      <c r="U56" s="161"/>
      <c r="V56" s="161"/>
      <c r="W56" s="161"/>
      <c r="X56" s="162"/>
      <c r="Y56" s="163">
        <v>6</v>
      </c>
      <c r="Z56" s="164"/>
      <c r="AA56" s="164"/>
      <c r="AB56" s="164"/>
      <c r="AC56" s="165"/>
      <c r="AD56" s="160">
        <v>6</v>
      </c>
      <c r="AE56" s="161"/>
      <c r="AF56" s="161"/>
      <c r="AG56" s="161"/>
      <c r="AH56" s="162"/>
    </row>
    <row r="57" spans="1:34" ht="15.75" thickBot="1" x14ac:dyDescent="0.3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6"/>
      <c r="L57" s="145"/>
      <c r="M57" s="146" t="s">
        <v>58</v>
      </c>
      <c r="N57" s="147"/>
      <c r="O57" s="91">
        <v>1</v>
      </c>
      <c r="P57" s="92"/>
      <c r="Q57" s="92"/>
      <c r="R57" s="92"/>
      <c r="S57" s="93"/>
      <c r="T57" s="160">
        <v>1</v>
      </c>
      <c r="U57" s="161"/>
      <c r="V57" s="161"/>
      <c r="W57" s="161"/>
      <c r="X57" s="162"/>
      <c r="Y57" s="163">
        <v>1</v>
      </c>
      <c r="Z57" s="164"/>
      <c r="AA57" s="164"/>
      <c r="AB57" s="164"/>
      <c r="AC57" s="165"/>
      <c r="AD57" s="160">
        <v>0</v>
      </c>
      <c r="AE57" s="161"/>
      <c r="AF57" s="161"/>
      <c r="AG57" s="161"/>
      <c r="AH57" s="162"/>
    </row>
  </sheetData>
  <mergeCells count="87">
    <mergeCell ref="AE1:AH1"/>
    <mergeCell ref="A56:K56"/>
    <mergeCell ref="A57:K57"/>
    <mergeCell ref="O57:S57"/>
    <mergeCell ref="T57:X57"/>
    <mergeCell ref="Y57:AC57"/>
    <mergeCell ref="AD57:AH57"/>
    <mergeCell ref="M56:N56"/>
    <mergeCell ref="O56:S56"/>
    <mergeCell ref="T56:X56"/>
    <mergeCell ref="Y56:AC56"/>
    <mergeCell ref="O55:S55"/>
    <mergeCell ref="T55:X55"/>
    <mergeCell ref="Y55:AC55"/>
    <mergeCell ref="AD55:AH55"/>
    <mergeCell ref="AD56:AH56"/>
    <mergeCell ref="T53:X53"/>
    <mergeCell ref="Y53:AC53"/>
    <mergeCell ref="AD53:AH53"/>
    <mergeCell ref="M54:N54"/>
    <mergeCell ref="O54:S54"/>
    <mergeCell ref="T54:X54"/>
    <mergeCell ref="Y54:AC54"/>
    <mergeCell ref="AD54:AH54"/>
    <mergeCell ref="O53:S53"/>
    <mergeCell ref="M52:N52"/>
    <mergeCell ref="O52:S52"/>
    <mergeCell ref="T52:X52"/>
    <mergeCell ref="Y52:AC52"/>
    <mergeCell ref="AD52:AH52"/>
    <mergeCell ref="AH6:AH8"/>
    <mergeCell ref="A48:F48"/>
    <mergeCell ref="B50:F50"/>
    <mergeCell ref="L51:L57"/>
    <mergeCell ref="M51:N51"/>
    <mergeCell ref="M53:N53"/>
    <mergeCell ref="M55:N55"/>
    <mergeCell ref="M57:N57"/>
    <mergeCell ref="B49:F49"/>
    <mergeCell ref="A52:K52"/>
    <mergeCell ref="A53:K53"/>
    <mergeCell ref="A54:K54"/>
    <mergeCell ref="A55:K55"/>
    <mergeCell ref="T51:X51"/>
    <mergeCell ref="Y51:AC51"/>
    <mergeCell ref="AD51:AH51"/>
    <mergeCell ref="A3:AH3"/>
    <mergeCell ref="A4:A7"/>
    <mergeCell ref="B4:B7"/>
    <mergeCell ref="I5:N5"/>
    <mergeCell ref="O5:S5"/>
    <mergeCell ref="T5:X5"/>
    <mergeCell ref="Y5:AC5"/>
    <mergeCell ref="AD5:AH5"/>
    <mergeCell ref="L6:M6"/>
    <mergeCell ref="U6:U8"/>
    <mergeCell ref="V6:V8"/>
    <mergeCell ref="W6:W8"/>
    <mergeCell ref="X6:X8"/>
    <mergeCell ref="Y6:Y8"/>
    <mergeCell ref="Z6:Z8"/>
    <mergeCell ref="AA6:AA8"/>
    <mergeCell ref="AG6:AG8"/>
    <mergeCell ref="G4:AH4"/>
    <mergeCell ref="C4:F7"/>
    <mergeCell ref="G5:G8"/>
    <mergeCell ref="H5:H8"/>
    <mergeCell ref="I6:I8"/>
    <mergeCell ref="J6:J8"/>
    <mergeCell ref="K6:K8"/>
    <mergeCell ref="L7:L8"/>
    <mergeCell ref="M7:M8"/>
    <mergeCell ref="N6:N8"/>
    <mergeCell ref="O6:O8"/>
    <mergeCell ref="P6:P8"/>
    <mergeCell ref="Q6:Q8"/>
    <mergeCell ref="R6:R8"/>
    <mergeCell ref="S6:S8"/>
    <mergeCell ref="A51:K51"/>
    <mergeCell ref="AC6:AC8"/>
    <mergeCell ref="AD6:AD8"/>
    <mergeCell ref="AE6:AE8"/>
    <mergeCell ref="AF6:AF8"/>
    <mergeCell ref="T6:T8"/>
    <mergeCell ref="AB6:AB8"/>
    <mergeCell ref="C9:F9"/>
    <mergeCell ref="O51:S51"/>
  </mergeCells>
  <pageMargins left="0.7" right="0.7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Благирева Г.Н.</dc:creator>
  <cp:lastModifiedBy>Пользователь</cp:lastModifiedBy>
  <cp:lastPrinted>2023-08-17T03:02:48Z</cp:lastPrinted>
  <dcterms:created xsi:type="dcterms:W3CDTF">2023-01-18T01:56:53Z</dcterms:created>
  <dcterms:modified xsi:type="dcterms:W3CDTF">2023-12-13T02:00:00Z</dcterms:modified>
</cp:coreProperties>
</file>