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FACB6E98-E550-439B-8561-C5D797422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H50" i="1" l="1"/>
  <c r="AC49" i="1"/>
  <c r="O38" i="1"/>
  <c r="O42" i="1"/>
  <c r="O34" i="1"/>
  <c r="N42" i="1"/>
  <c r="N41" i="1"/>
  <c r="N38" i="1"/>
  <c r="N34" i="1"/>
  <c r="N31" i="1"/>
  <c r="N30" i="1"/>
  <c r="N29" i="1"/>
  <c r="N28" i="1"/>
  <c r="N27" i="1"/>
  <c r="N26" i="1"/>
  <c r="N25" i="1"/>
  <c r="M42" i="1"/>
  <c r="M38" i="1"/>
  <c r="M34" i="1"/>
  <c r="O27" i="1"/>
  <c r="O26" i="1"/>
  <c r="K44" i="1"/>
  <c r="K43" i="1"/>
  <c r="K40" i="1"/>
  <c r="K39" i="1"/>
  <c r="K36" i="1"/>
  <c r="K35" i="1"/>
  <c r="L42" i="1"/>
  <c r="L38" i="1"/>
  <c r="L34" i="1"/>
  <c r="L31" i="1"/>
  <c r="L30" i="1"/>
  <c r="L29" i="1"/>
  <c r="L28" i="1"/>
  <c r="L27" i="1"/>
  <c r="L26" i="1"/>
  <c r="M25" i="1" l="1"/>
  <c r="O31" i="1" l="1"/>
  <c r="O30" i="1"/>
  <c r="O29" i="1"/>
  <c r="O28" i="1"/>
  <c r="AL46" i="1"/>
  <c r="AK32" i="1" l="1"/>
  <c r="AK46" i="1" s="1"/>
  <c r="AF33" i="1"/>
  <c r="L33" i="1" s="1"/>
  <c r="AJ32" i="1" l="1"/>
  <c r="AJ46" i="1" s="1"/>
  <c r="AI32" i="1"/>
  <c r="AH33" i="1"/>
  <c r="AH37" i="1"/>
  <c r="AH41" i="1"/>
  <c r="AD41" i="1"/>
  <c r="M41" i="1" s="1"/>
  <c r="AD37" i="1"/>
  <c r="M37" i="1" s="1"/>
  <c r="AD33" i="1"/>
  <c r="AG41" i="1"/>
  <c r="O41" i="1" s="1"/>
  <c r="AF41" i="1"/>
  <c r="L41" i="1" s="1"/>
  <c r="AC42" i="1"/>
  <c r="K42" i="1" s="1"/>
  <c r="K41" i="1" s="1"/>
  <c r="AC34" i="1"/>
  <c r="AC38" i="1"/>
  <c r="K38" i="1" s="1"/>
  <c r="K37" i="1" s="1"/>
  <c r="AL37" i="1"/>
  <c r="AK37" i="1"/>
  <c r="AG37" i="1"/>
  <c r="AF37" i="1"/>
  <c r="L37" i="1" s="1"/>
  <c r="AE37" i="1"/>
  <c r="N37" i="1" s="1"/>
  <c r="AG33" i="1"/>
  <c r="O33" i="1" s="1"/>
  <c r="AE33" i="1"/>
  <c r="AG25" i="1"/>
  <c r="O25" i="1" s="1"/>
  <c r="AF25" i="1"/>
  <c r="L25" i="1" s="1"/>
  <c r="AC31" i="1"/>
  <c r="K31" i="1" s="1"/>
  <c r="AC30" i="1"/>
  <c r="K30" i="1" s="1"/>
  <c r="AC29" i="1"/>
  <c r="K29" i="1" s="1"/>
  <c r="AC28" i="1"/>
  <c r="K28" i="1" s="1"/>
  <c r="AC27" i="1"/>
  <c r="AC26" i="1"/>
  <c r="K26" i="1" s="1"/>
  <c r="K34" i="1" l="1"/>
  <c r="K33" i="1" s="1"/>
  <c r="K32" i="1" s="1"/>
  <c r="AH32" i="1"/>
  <c r="AH46" i="1" s="1"/>
  <c r="AD32" i="1"/>
  <c r="M33" i="1"/>
  <c r="M32" i="1" s="1"/>
  <c r="M24" i="1" s="1"/>
  <c r="AI46" i="1"/>
  <c r="AG32" i="1"/>
  <c r="AG24" i="1" s="1"/>
  <c r="O37" i="1"/>
  <c r="O32" i="1" s="1"/>
  <c r="O24" i="1" s="1"/>
  <c r="O46" i="1" s="1"/>
  <c r="AE32" i="1"/>
  <c r="N33" i="1"/>
  <c r="AC25" i="1"/>
  <c r="K25" i="1" s="1"/>
  <c r="K27" i="1"/>
  <c r="AC41" i="1"/>
  <c r="AC37" i="1"/>
  <c r="AF32" i="1"/>
  <c r="AC33" i="1"/>
  <c r="N12" i="1"/>
  <c r="N13" i="1"/>
  <c r="N14" i="1"/>
  <c r="N15" i="1"/>
  <c r="N16" i="1"/>
  <c r="N17" i="1"/>
  <c r="N18" i="1"/>
  <c r="N19" i="1"/>
  <c r="N20" i="1"/>
  <c r="N21" i="1"/>
  <c r="N22" i="1"/>
  <c r="N23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11" i="1"/>
  <c r="O23" i="1"/>
  <c r="O12" i="1"/>
  <c r="O13" i="1"/>
  <c r="O14" i="1"/>
  <c r="O15" i="1"/>
  <c r="O16" i="1"/>
  <c r="O17" i="1"/>
  <c r="O18" i="1"/>
  <c r="O19" i="1"/>
  <c r="O20" i="1"/>
  <c r="O21" i="1"/>
  <c r="O22" i="1"/>
  <c r="O11" i="1"/>
  <c r="X12" i="1"/>
  <c r="X13" i="1"/>
  <c r="X14" i="1"/>
  <c r="X15" i="1"/>
  <c r="X16" i="1"/>
  <c r="X17" i="1"/>
  <c r="X18" i="1"/>
  <c r="X19" i="1"/>
  <c r="X20" i="1"/>
  <c r="X21" i="1"/>
  <c r="X22" i="1"/>
  <c r="X23" i="1"/>
  <c r="X11" i="1"/>
  <c r="S18" i="1"/>
  <c r="S19" i="1"/>
  <c r="S20" i="1"/>
  <c r="S21" i="1"/>
  <c r="S22" i="1"/>
  <c r="S23" i="1"/>
  <c r="S11" i="1"/>
  <c r="S12" i="1"/>
  <c r="S13" i="1"/>
  <c r="S14" i="1"/>
  <c r="S15" i="1"/>
  <c r="S16" i="1"/>
  <c r="S17" i="1"/>
  <c r="AK10" i="1"/>
  <c r="AL10" i="1"/>
  <c r="L10" i="1"/>
  <c r="L46" i="1" s="1"/>
  <c r="P10" i="1"/>
  <c r="Q10" i="1"/>
  <c r="R10" i="1"/>
  <c r="T10" i="1"/>
  <c r="U10" i="1"/>
  <c r="V10" i="1"/>
  <c r="W10" i="1"/>
  <c r="Y10" i="1"/>
  <c r="Z10" i="1"/>
  <c r="AA10" i="1"/>
  <c r="AB10" i="1"/>
  <c r="AC10" i="1"/>
  <c r="AD10" i="1"/>
  <c r="AE10" i="1"/>
  <c r="AF10" i="1"/>
  <c r="AH10" i="1"/>
  <c r="AI10" i="1"/>
  <c r="AJ10" i="1"/>
  <c r="K14" i="1" l="1"/>
  <c r="K15" i="1"/>
  <c r="K24" i="1"/>
  <c r="K22" i="1"/>
  <c r="AE46" i="1"/>
  <c r="N32" i="1"/>
  <c r="N24" i="1" s="1"/>
  <c r="AD46" i="1"/>
  <c r="L32" i="1"/>
  <c r="L24" i="1" s="1"/>
  <c r="AG46" i="1"/>
  <c r="K20" i="1"/>
  <c r="AC32" i="1"/>
  <c r="AF24" i="1"/>
  <c r="K21" i="1"/>
  <c r="K18" i="1"/>
  <c r="K13" i="1"/>
  <c r="K17" i="1"/>
  <c r="K12" i="1"/>
  <c r="K11" i="1"/>
  <c r="K16" i="1"/>
  <c r="K19" i="1"/>
  <c r="K23" i="1"/>
  <c r="M10" i="1"/>
  <c r="M46" i="1" s="1"/>
  <c r="N10" i="1"/>
  <c r="X10" i="1"/>
  <c r="X46" i="1" s="1"/>
  <c r="S10" i="1"/>
  <c r="O10" i="1"/>
  <c r="P46" i="1"/>
  <c r="N46" i="1" l="1"/>
  <c r="AC24" i="1"/>
  <c r="AF46" i="1"/>
  <c r="K10" i="1"/>
  <c r="K46" i="1" s="1"/>
  <c r="AC46" i="1" l="1"/>
  <c r="AB46" i="1"/>
  <c r="Z46" i="1"/>
  <c r="Y46" i="1"/>
  <c r="W46" i="1"/>
  <c r="U46" i="1"/>
  <c r="T46" i="1"/>
  <c r="S46" i="1" l="1"/>
  <c r="S48" i="1"/>
  <c r="X48" i="1"/>
  <c r="AH49" i="1"/>
  <c r="AH48" i="1" l="1"/>
  <c r="AC48" i="1"/>
</calcChain>
</file>

<file path=xl/sharedStrings.xml><?xml version="1.0" encoding="utf-8"?>
<sst xmlns="http://schemas.openxmlformats.org/spreadsheetml/2006/main" count="164" uniqueCount="101">
  <si>
    <t xml:space="preserve"> Индекс</t>
  </si>
  <si>
    <t>Наименование циклов, дисциплин, профессиональных модулей, МДК, практик</t>
  </si>
  <si>
    <t>Формы промежу-точной аттестации</t>
  </si>
  <si>
    <t>Распределение обязательной аудиторной нагрузки по курсам и семестрам (час. в семестр)</t>
  </si>
  <si>
    <t xml:space="preserve">самост. работа </t>
  </si>
  <si>
    <t>нагрузка во взаимодействии с преподавателем</t>
  </si>
  <si>
    <t>1 семестр</t>
  </si>
  <si>
    <t>2 семестр</t>
  </si>
  <si>
    <t>3 семестр</t>
  </si>
  <si>
    <t>4 семестр</t>
  </si>
  <si>
    <t>ПА</t>
  </si>
  <si>
    <t>консульт.</t>
  </si>
  <si>
    <t>аудиторная УД, МДК</t>
  </si>
  <si>
    <t>практика</t>
  </si>
  <si>
    <t>всего</t>
  </si>
  <si>
    <t>конс.</t>
  </si>
  <si>
    <t>самост.</t>
  </si>
  <si>
    <t>аудиторная УД, ПМ</t>
  </si>
  <si>
    <t>О.00</t>
  </si>
  <si>
    <t>Общеобразовательный цикл</t>
  </si>
  <si>
    <t xml:space="preserve">Русский язык </t>
  </si>
  <si>
    <t>Э</t>
  </si>
  <si>
    <t>Литература</t>
  </si>
  <si>
    <t>-</t>
  </si>
  <si>
    <t>З</t>
  </si>
  <si>
    <t>Математика</t>
  </si>
  <si>
    <t>История</t>
  </si>
  <si>
    <t>Физическая культура</t>
  </si>
  <si>
    <t>Информатика</t>
  </si>
  <si>
    <t>Химия</t>
  </si>
  <si>
    <t>Всего учебной нагрузки</t>
  </si>
  <si>
    <t>ГИА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</si>
  <si>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</si>
  <si>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</si>
  <si>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</si>
  <si>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</si>
  <si>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</si>
  <si>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</si>
  <si>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</si>
  <si>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</si>
  <si>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</si>
  <si>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</si>
  <si>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</si>
  <si>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</si>
  <si>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</si>
  <si>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</si>
  <si>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</si>
  <si>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</si>
  <si>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</si>
  <si>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</si>
  <si>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</si>
  <si>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</si>
  <si>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</si>
  <si>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</si>
  <si>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</si>
  <si>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Обществознание</t>
  </si>
  <si>
    <t>География</t>
  </si>
  <si>
    <t xml:space="preserve">Иностранный язык </t>
  </si>
  <si>
    <t>Оновы безопасности и жизнедеятельности</t>
  </si>
  <si>
    <t xml:space="preserve">Биология </t>
  </si>
  <si>
    <t>ДЗ</t>
  </si>
  <si>
    <t>максим.нагрузка</t>
  </si>
  <si>
    <t>курсовые работы</t>
  </si>
  <si>
    <t>Физика (в т.ч. индивидуальный проект)</t>
  </si>
  <si>
    <t>преддипл.  практики</t>
  </si>
  <si>
    <t>Учебный план на 2023-2024 учебный год по профессии: 15.01.32 Оператор станков с программным управлением (на базе основного общего образования), квалификация: оператор станков с программным управлением - станочник широкого профиля  Срок обучения 1 года 10 месяцев. Группа ОП-23/9</t>
  </si>
  <si>
    <t>ОП.01</t>
  </si>
  <si>
    <t>Техническая графика</t>
  </si>
  <si>
    <t>ОП.02</t>
  </si>
  <si>
    <t>Компьютерная графика</t>
  </si>
  <si>
    <t>ОП.03</t>
  </si>
  <si>
    <t>Основы материаловедения</t>
  </si>
  <si>
    <t>ОП.04</t>
  </si>
  <si>
    <t>Безопасность жизнедеятельности</t>
  </si>
  <si>
    <t>ОП.05</t>
  </si>
  <si>
    <t>ОП.07</t>
  </si>
  <si>
    <t>Технические измерения</t>
  </si>
  <si>
    <t>ПМ.00</t>
  </si>
  <si>
    <t>ПМ.01</t>
  </si>
  <si>
    <t>Изготовление деталей на металлорежущих станках различного вида и типа(сверильных, токарных, фрезерных, копировальных, шпоночных и шлифовальных) по стадиям технологического процесса в соответсвии с требованиями охраны труда и экологической безопасности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</si>
  <si>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</si>
  <si>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</si>
  <si>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</si>
  <si>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</si>
  <si>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</si>
  <si>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</si>
  <si>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Разработка управляющих программ для станков с ЧПУ</t>
  </si>
  <si>
    <t>МДК.02.01</t>
  </si>
  <si>
    <t>УП.02</t>
  </si>
  <si>
    <t>ПП.02</t>
  </si>
  <si>
    <t>ПМ.03</t>
  </si>
  <si>
    <t>Изготовление деталей на металлорежущих станках с ПУпо стадиям технологического процесса  в соответсвии с требованиями охраны труда и экологической безопасности</t>
  </si>
  <si>
    <t>МДК.03.01</t>
  </si>
  <si>
    <t>Изготовление деталей на металлорежущих станках с ПУ по стадиям технологического процесса  в соответсвии с требованиями охраны труда и экологической безопасности</t>
  </si>
  <si>
    <t>УП.03</t>
  </si>
  <si>
    <t>ПП.03</t>
  </si>
  <si>
    <t>Профессиональный цикл</t>
  </si>
  <si>
    <t>Общепрофессиональный цикл</t>
  </si>
  <si>
    <t>ОП.00</t>
  </si>
  <si>
    <t xml:space="preserve">Государственная итоговая аттестация проводится в форме демонстрационного экзамена
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</si>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</sst>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118">
    <xf numFmtId="0" fontId="0" fillId="0" borderId="0" xfId="0"/>
    <xf numFmtId="0" fontId="4" fillId="2" borderId="1" xfId="0" applyFont="1" applyFill="1" applyBorder="1"/>
    <xf numFmtId="0" fontId="2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9" fillId="2" borderId="1" xfId="4" applyFont="1" applyFill="1" applyBorder="1"/>
    <xf numFmtId="0" fontId="9" fillId="2" borderId="2" xfId="4" applyFont="1" applyFill="1" applyBorder="1"/>
    <xf numFmtId="49" fontId="2" fillId="2" borderId="2" xfId="2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4" fillId="2" borderId="1" xfId="0" applyFont="1" applyFill="1" applyBorder="1" applyAlignment="1">
      <alignment textRotation="90"/>
    </xf>
    <xf numFmtId="49" fontId="14" fillId="2" borderId="1" xfId="2" applyNumberFormat="1" applyFont="1" applyFill="1" applyBorder="1" applyAlignment="1">
      <alignment horizontal="center" vertical="center" wrapText="1"/>
    </xf>
    <xf numFmtId="0" fontId="11" fillId="2" borderId="1" xfId="4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4" xfId="0" applyFont="1" applyFill="1" applyBorder="1"/>
    <xf numFmtId="0" fontId="3" fillId="3" borderId="0" xfId="0" applyFont="1" applyFill="1"/>
    <xf numFmtId="0" fontId="3" fillId="2" borderId="0" xfId="0" applyFont="1" applyFill="1"/>
    <xf numFmtId="0" fontId="14" fillId="2" borderId="5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0" fontId="11" fillId="2" borderId="0" xfId="0" applyFont="1" applyFill="1"/>
    <xf numFmtId="0" fontId="9" fillId="0" borderId="1" xfId="2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9" fillId="2" borderId="7" xfId="2" applyFont="1" applyFill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5" fillId="2" borderId="15" xfId="0" applyFont="1" applyFill="1" applyBorder="1"/>
    <xf numFmtId="0" fontId="10" fillId="2" borderId="1" xfId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49" fontId="10" fillId="0" borderId="3" xfId="1" applyNumberFormat="1" applyFont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" fontId="7" fillId="5" borderId="1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9" fillId="5" borderId="1" xfId="4" applyFont="1" applyFill="1" applyBorder="1"/>
    <xf numFmtId="49" fontId="14" fillId="5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2" fillId="5" borderId="1" xfId="4" applyFont="1" applyFill="1" applyBorder="1"/>
    <xf numFmtId="0" fontId="14" fillId="5" borderId="1" xfId="0" applyFont="1" applyFill="1" applyBorder="1"/>
    <xf numFmtId="0" fontId="2" fillId="2" borderId="5" xfId="2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7" fillId="5" borderId="1" xfId="2" applyFont="1" applyFill="1" applyBorder="1" applyAlignment="1">
      <alignment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9" fillId="5" borderId="1" xfId="2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center" vertical="center" wrapText="1"/>
    </xf>
    <xf numFmtId="0" fontId="5" fillId="5" borderId="0" xfId="0" applyFont="1" applyFill="1"/>
    <xf numFmtId="0" fontId="2" fillId="5" borderId="1" xfId="2" applyFont="1" applyFill="1" applyBorder="1" applyAlignment="1">
      <alignment vertical="center" wrapText="1"/>
    </xf>
    <xf numFmtId="0" fontId="18" fillId="2" borderId="0" xfId="0" applyFont="1" applyFill="1" applyAlignment="1">
      <alignment horizontal="right"/>
    </xf>
    <xf numFmtId="0" fontId="7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2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5" borderId="1" xfId="2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5" fillId="0" borderId="11" xfId="0" applyFont="1" applyBorder="1"/>
    <xf numFmtId="0" fontId="2" fillId="0" borderId="5" xfId="2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5" fillId="2" borderId="6" xfId="0" applyFont="1" applyFill="1" applyBorder="1"/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 textRotation="90" wrapText="1"/>
    </xf>
    <xf numFmtId="0" fontId="7" fillId="0" borderId="12" xfId="2" applyFont="1" applyBorder="1" applyAlignment="1">
      <alignment horizontal="center" vertical="center" textRotation="90" wrapText="1"/>
    </xf>
    <xf numFmtId="0" fontId="7" fillId="0" borderId="13" xfId="2" applyFont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4" xr:uid="{00000000-0005-0000-0000-000001000000}"/>
    <cellStyle name="Обычный_37Учебный план ФГОС Сварщик" xfId="3" xr:uid="{00000000-0005-0000-0000-000002000000}"/>
    <cellStyle name="Обычный_37Учебный план ФГОС Сварщик_КРС  ТОП-50 18-19" xfId="1" xr:uid="{00000000-0005-0000-0000-000003000000}"/>
    <cellStyle name="Обычный_37Учебный план ФГОС Сварщик_Монтаж и тех.эксплуатация ПО" xfId="5" xr:uid="{00000000-0005-0000-0000-000004000000}"/>
    <cellStyle name="Обычный_37Учебный план ФГОС Сварщик_Техническое регулирование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1</xdr:row>
      <xdr:rowOff>104775</xdr:rowOff>
    </xdr:from>
    <xdr:to>
      <xdr:col>37</xdr:col>
      <xdr:colOff>249331</xdr:colOff>
      <xdr:row>2</xdr:row>
      <xdr:rowOff>129736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F9DD14F-BFA2-4135-ADF1-2FDC8EFC4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295275"/>
          <a:ext cx="2868706" cy="939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"/>
  <sheetViews>
    <sheetView tabSelected="1" zoomScaleNormal="100" workbookViewId="0">
      <selection activeCell="A3" sqref="A3:AL3"/>
    </sheetView>
  </sheetViews>
  <sheetFormatPr defaultColWidth="9.140625" defaultRowHeight="15" outlineLevelRow="1" x14ac:dyDescent="0.25"/>
  <cols>
    <col min="1" max="1" width="11.42578125" style="39" customWidth="1"/>
    <col min="2" max="2" width="29.7109375" style="39" customWidth="1"/>
    <col min="3" max="3" width="4.7109375" style="18" customWidth="1"/>
    <col min="4" max="4" width="5" style="18" customWidth="1"/>
    <col min="5" max="5" width="4.7109375" style="18" customWidth="1"/>
    <col min="6" max="6" width="4.5703125" style="18" customWidth="1"/>
    <col min="7" max="7" width="3.7109375" style="18" customWidth="1"/>
    <col min="8" max="8" width="4.28515625" style="18" customWidth="1"/>
    <col min="9" max="9" width="5" style="18" customWidth="1"/>
    <col min="10" max="10" width="5.140625" style="18" customWidth="1"/>
    <col min="11" max="11" width="6.42578125" style="28" customWidth="1"/>
    <col min="12" max="12" width="4.5703125" style="18" customWidth="1"/>
    <col min="13" max="13" width="5.28515625" style="18" customWidth="1"/>
    <col min="14" max="14" width="4.7109375" style="18" customWidth="1"/>
    <col min="15" max="15" width="6.7109375" style="18" customWidth="1"/>
    <col min="16" max="16" width="5.42578125" style="18" customWidth="1"/>
    <col min="17" max="17" width="5.28515625" style="18" customWidth="1"/>
    <col min="18" max="18" width="5.140625" style="18" customWidth="1"/>
    <col min="19" max="19" width="5.5703125" style="18" customWidth="1"/>
    <col min="20" max="20" width="5.140625" style="18" customWidth="1"/>
    <col min="21" max="21" width="4.28515625" style="18" customWidth="1"/>
    <col min="22" max="22" width="4.7109375" style="18" customWidth="1"/>
    <col min="23" max="23" width="7.7109375" style="18" customWidth="1"/>
    <col min="24" max="24" width="5" style="18" customWidth="1"/>
    <col min="25" max="25" width="4.140625" style="18" customWidth="1"/>
    <col min="26" max="26" width="3.140625" style="18" customWidth="1"/>
    <col min="27" max="27" width="4.140625" style="18" customWidth="1"/>
    <col min="28" max="29" width="5.140625" style="18" customWidth="1"/>
    <col min="30" max="30" width="3.7109375" style="18" customWidth="1"/>
    <col min="31" max="31" width="5" style="18" customWidth="1"/>
    <col min="32" max="32" width="4.42578125" style="18" customWidth="1"/>
    <col min="33" max="33" width="5.28515625" style="18" customWidth="1"/>
    <col min="34" max="34" width="5.140625" style="18" customWidth="1"/>
    <col min="35" max="35" width="4.140625" style="18" customWidth="1"/>
    <col min="36" max="36" width="4" style="18" customWidth="1"/>
    <col min="37" max="37" width="3.5703125" style="18" customWidth="1"/>
    <col min="38" max="38" width="5" style="18" customWidth="1"/>
    <col min="39" max="16384" width="9.140625" style="18"/>
  </cols>
  <sheetData>
    <row r="1" spans="1:38" x14ac:dyDescent="0.25">
      <c r="AG1" s="79" t="s">
        <v>100</v>
      </c>
      <c r="AH1" s="79"/>
      <c r="AI1" s="79"/>
      <c r="AJ1" s="79"/>
      <c r="AK1" s="79"/>
      <c r="AL1" s="79"/>
    </row>
    <row r="2" spans="1:38" ht="72" customHeight="1" x14ac:dyDescent="0.25">
      <c r="AG2" s="69"/>
      <c r="AH2" s="69"/>
      <c r="AI2" s="69"/>
      <c r="AJ2" s="69"/>
      <c r="AK2" s="69"/>
      <c r="AL2" s="69"/>
    </row>
    <row r="3" spans="1:38" ht="49.5" customHeight="1" x14ac:dyDescent="0.25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38" ht="27.75" customHeight="1" x14ac:dyDescent="0.25">
      <c r="A4" s="94" t="s">
        <v>0</v>
      </c>
      <c r="B4" s="96" t="s">
        <v>1</v>
      </c>
      <c r="C4" s="96" t="s">
        <v>2</v>
      </c>
      <c r="D4" s="96"/>
      <c r="E4" s="96"/>
      <c r="F4" s="96"/>
      <c r="G4" s="96"/>
      <c r="H4" s="96"/>
      <c r="I4" s="96"/>
      <c r="J4" s="96"/>
      <c r="K4" s="97" t="s">
        <v>39</v>
      </c>
      <c r="L4" s="97"/>
      <c r="M4" s="97"/>
      <c r="N4" s="97"/>
      <c r="O4" s="97"/>
      <c r="P4" s="97"/>
      <c r="Q4" s="97"/>
      <c r="R4" s="97"/>
      <c r="S4" s="98" t="s">
        <v>3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</row>
    <row r="5" spans="1:38" ht="34.9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9" t="s">
        <v>61</v>
      </c>
      <c r="L5" s="100" t="s">
        <v>4</v>
      </c>
      <c r="M5" s="83" t="s">
        <v>5</v>
      </c>
      <c r="N5" s="84"/>
      <c r="O5" s="84"/>
      <c r="P5" s="84"/>
      <c r="Q5" s="84"/>
      <c r="R5" s="85"/>
      <c r="S5" s="86" t="s">
        <v>6</v>
      </c>
      <c r="T5" s="86"/>
      <c r="U5" s="86"/>
      <c r="V5" s="86"/>
      <c r="W5" s="86"/>
      <c r="X5" s="86" t="s">
        <v>7</v>
      </c>
      <c r="Y5" s="86"/>
      <c r="Z5" s="86"/>
      <c r="AA5" s="86"/>
      <c r="AB5" s="86"/>
      <c r="AC5" s="86" t="s">
        <v>8</v>
      </c>
      <c r="AD5" s="86"/>
      <c r="AE5" s="86"/>
      <c r="AF5" s="86"/>
      <c r="AG5" s="86"/>
      <c r="AH5" s="86" t="s">
        <v>9</v>
      </c>
      <c r="AI5" s="86"/>
      <c r="AJ5" s="86"/>
      <c r="AK5" s="86"/>
      <c r="AL5" s="86"/>
    </row>
    <row r="6" spans="1:38" ht="15" customHeigh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9"/>
      <c r="L6" s="100"/>
      <c r="M6" s="102" t="s">
        <v>10</v>
      </c>
      <c r="N6" s="102" t="s">
        <v>11</v>
      </c>
      <c r="O6" s="100" t="s">
        <v>12</v>
      </c>
      <c r="P6" s="87" t="s">
        <v>40</v>
      </c>
      <c r="Q6" s="88"/>
      <c r="R6" s="100" t="s">
        <v>13</v>
      </c>
      <c r="S6" s="89" t="s">
        <v>14</v>
      </c>
      <c r="T6" s="89" t="s">
        <v>10</v>
      </c>
      <c r="U6" s="89" t="s">
        <v>15</v>
      </c>
      <c r="V6" s="89" t="s">
        <v>16</v>
      </c>
      <c r="W6" s="89" t="s">
        <v>17</v>
      </c>
      <c r="X6" s="89" t="s">
        <v>14</v>
      </c>
      <c r="Y6" s="89" t="s">
        <v>10</v>
      </c>
      <c r="Z6" s="89" t="s">
        <v>15</v>
      </c>
      <c r="AA6" s="89" t="s">
        <v>16</v>
      </c>
      <c r="AB6" s="89" t="s">
        <v>17</v>
      </c>
      <c r="AC6" s="89" t="s">
        <v>14</v>
      </c>
      <c r="AD6" s="89" t="s">
        <v>10</v>
      </c>
      <c r="AE6" s="89" t="s">
        <v>15</v>
      </c>
      <c r="AF6" s="89" t="s">
        <v>16</v>
      </c>
      <c r="AG6" s="89" t="s">
        <v>17</v>
      </c>
      <c r="AH6" s="89" t="s">
        <v>14</v>
      </c>
      <c r="AI6" s="89" t="s">
        <v>10</v>
      </c>
      <c r="AJ6" s="89" t="s">
        <v>15</v>
      </c>
      <c r="AK6" s="89" t="s">
        <v>16</v>
      </c>
      <c r="AL6" s="89" t="s">
        <v>17</v>
      </c>
    </row>
    <row r="7" spans="1:38" ht="63" customHeight="1" x14ac:dyDescent="0.25">
      <c r="A7" s="95"/>
      <c r="B7" s="96"/>
      <c r="C7" s="96"/>
      <c r="D7" s="96"/>
      <c r="E7" s="96"/>
      <c r="F7" s="96"/>
      <c r="G7" s="96"/>
      <c r="H7" s="96"/>
      <c r="I7" s="96"/>
      <c r="J7" s="96"/>
      <c r="K7" s="99"/>
      <c r="L7" s="100"/>
      <c r="M7" s="103"/>
      <c r="N7" s="101"/>
      <c r="O7" s="100"/>
      <c r="P7" s="34" t="s">
        <v>41</v>
      </c>
      <c r="Q7" s="14" t="s">
        <v>62</v>
      </c>
      <c r="R7" s="101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38" ht="15.75" hidden="1" customHeight="1" x14ac:dyDescent="0.25">
      <c r="A8" s="95"/>
      <c r="B8" s="96"/>
      <c r="C8" s="96"/>
      <c r="D8" s="96"/>
      <c r="E8" s="96"/>
      <c r="F8" s="96"/>
      <c r="G8" s="96"/>
      <c r="H8" s="96"/>
      <c r="I8" s="96"/>
      <c r="J8" s="96"/>
      <c r="K8" s="2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outlineLevel="1" x14ac:dyDescent="0.25">
      <c r="A9" s="30">
        <v>1</v>
      </c>
      <c r="B9" s="30">
        <v>2</v>
      </c>
      <c r="C9" s="96">
        <v>3</v>
      </c>
      <c r="D9" s="96"/>
      <c r="E9" s="96"/>
      <c r="F9" s="96"/>
      <c r="G9" s="96"/>
      <c r="H9" s="96"/>
      <c r="I9" s="96"/>
      <c r="J9" s="96"/>
      <c r="K9" s="26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">
        <v>21</v>
      </c>
      <c r="AC9" s="1">
        <v>22</v>
      </c>
      <c r="AD9" s="1">
        <v>23</v>
      </c>
      <c r="AE9" s="1">
        <v>24</v>
      </c>
      <c r="AF9" s="1">
        <v>25</v>
      </c>
      <c r="AG9" s="1">
        <v>26</v>
      </c>
      <c r="AH9" s="1">
        <v>27</v>
      </c>
      <c r="AI9" s="1">
        <v>28</v>
      </c>
      <c r="AJ9" s="1">
        <v>29</v>
      </c>
      <c r="AK9" s="1">
        <v>30</v>
      </c>
      <c r="AL9" s="1">
        <v>31</v>
      </c>
    </row>
    <row r="10" spans="1:38" s="20" customFormat="1" x14ac:dyDescent="0.25">
      <c r="A10" s="2" t="s">
        <v>18</v>
      </c>
      <c r="B10" s="35" t="s">
        <v>19</v>
      </c>
      <c r="C10" s="3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5">
        <v>7</v>
      </c>
      <c r="J10" s="5">
        <v>8</v>
      </c>
      <c r="K10" s="27">
        <f>SUM(K11:K23)</f>
        <v>1476</v>
      </c>
      <c r="L10" s="27">
        <f t="shared" ref="L10:AJ10" si="0">SUM(L11:L23)</f>
        <v>0</v>
      </c>
      <c r="M10" s="27">
        <f t="shared" si="0"/>
        <v>30</v>
      </c>
      <c r="N10" s="27">
        <f t="shared" si="0"/>
        <v>34</v>
      </c>
      <c r="O10" s="27">
        <f t="shared" si="0"/>
        <v>1412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612</v>
      </c>
      <c r="T10" s="27">
        <f t="shared" si="0"/>
        <v>12</v>
      </c>
      <c r="U10" s="27">
        <f t="shared" si="0"/>
        <v>24</v>
      </c>
      <c r="V10" s="27">
        <f t="shared" si="0"/>
        <v>0</v>
      </c>
      <c r="W10" s="27">
        <f t="shared" si="0"/>
        <v>576</v>
      </c>
      <c r="X10" s="27">
        <f t="shared" si="0"/>
        <v>864</v>
      </c>
      <c r="Y10" s="27">
        <f t="shared" si="0"/>
        <v>18</v>
      </c>
      <c r="Z10" s="27">
        <f t="shared" si="0"/>
        <v>10</v>
      </c>
      <c r="AA10" s="27">
        <f t="shared" si="0"/>
        <v>0</v>
      </c>
      <c r="AB10" s="27">
        <f t="shared" si="0"/>
        <v>836</v>
      </c>
      <c r="AC10" s="27">
        <f t="shared" si="0"/>
        <v>0</v>
      </c>
      <c r="AD10" s="27">
        <f t="shared" si="0"/>
        <v>0</v>
      </c>
      <c r="AE10" s="27">
        <f t="shared" si="0"/>
        <v>0</v>
      </c>
      <c r="AF10" s="27">
        <f t="shared" si="0"/>
        <v>0</v>
      </c>
      <c r="AG10" s="27">
        <v>0</v>
      </c>
      <c r="AH10" s="27">
        <f t="shared" si="0"/>
        <v>0</v>
      </c>
      <c r="AI10" s="27">
        <f t="shared" si="0"/>
        <v>0</v>
      </c>
      <c r="AJ10" s="27">
        <f t="shared" si="0"/>
        <v>0</v>
      </c>
      <c r="AK10" s="27">
        <f>SUM(AK11:AK23)</f>
        <v>0</v>
      </c>
      <c r="AL10" s="27">
        <f t="shared" ref="AL10" si="1">SUM(AL11:AL23)</f>
        <v>0</v>
      </c>
    </row>
    <row r="11" spans="1:38" x14ac:dyDescent="0.25">
      <c r="A11" s="2" t="s">
        <v>42</v>
      </c>
      <c r="B11" s="36" t="s">
        <v>20</v>
      </c>
      <c r="C11" s="15" t="s">
        <v>23</v>
      </c>
      <c r="D11" s="15" t="s">
        <v>21</v>
      </c>
      <c r="E11" s="6"/>
      <c r="F11" s="6"/>
      <c r="G11" s="6"/>
      <c r="H11" s="6"/>
      <c r="I11" s="17"/>
      <c r="J11" s="17"/>
      <c r="K11" s="25">
        <f>S11+X11+AC11+AH11</f>
        <v>72</v>
      </c>
      <c r="L11" s="17"/>
      <c r="M11" s="17">
        <f>SUM(T11+Y11)</f>
        <v>6</v>
      </c>
      <c r="N11" s="17">
        <f>SUM(U11+Z11)</f>
        <v>2</v>
      </c>
      <c r="O11" s="17">
        <f>W11+AB11</f>
        <v>64</v>
      </c>
      <c r="P11" s="29"/>
      <c r="Q11" s="17"/>
      <c r="R11" s="17"/>
      <c r="S11" s="17">
        <f t="shared" ref="S11:S16" si="2">SUM(T11:W11)</f>
        <v>32</v>
      </c>
      <c r="T11" s="17"/>
      <c r="U11" s="17"/>
      <c r="V11" s="17"/>
      <c r="W11" s="32">
        <v>32</v>
      </c>
      <c r="X11" s="17">
        <f>SUM(Y11:AB11)</f>
        <v>40</v>
      </c>
      <c r="Y11" s="17">
        <v>6</v>
      </c>
      <c r="Z11" s="17">
        <v>2</v>
      </c>
      <c r="AA11" s="17"/>
      <c r="AB11" s="33">
        <v>32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15" customHeight="1" x14ac:dyDescent="0.25">
      <c r="A12" s="2" t="s">
        <v>43</v>
      </c>
      <c r="B12" s="36" t="s">
        <v>22</v>
      </c>
      <c r="C12" s="15" t="s">
        <v>23</v>
      </c>
      <c r="D12" s="15" t="s">
        <v>60</v>
      </c>
      <c r="E12" s="6"/>
      <c r="F12" s="6"/>
      <c r="G12" s="6"/>
      <c r="H12" s="6"/>
      <c r="I12" s="17"/>
      <c r="J12" s="17"/>
      <c r="K12" s="25">
        <f t="shared" ref="K12:K23" si="3">S12+X12+AC12+AH12</f>
        <v>108</v>
      </c>
      <c r="L12" s="17"/>
      <c r="M12" s="17">
        <f t="shared" ref="M12:M23" si="4">SUM(T12+Y12)</f>
        <v>0</v>
      </c>
      <c r="N12" s="17">
        <f t="shared" ref="N12:N23" si="5">SUM(U12+Z12)</f>
        <v>0</v>
      </c>
      <c r="O12" s="17">
        <f t="shared" ref="O12:O22" si="6">W12+AB12</f>
        <v>108</v>
      </c>
      <c r="P12" s="29"/>
      <c r="Q12" s="17"/>
      <c r="R12" s="17"/>
      <c r="S12" s="17">
        <f t="shared" si="2"/>
        <v>48</v>
      </c>
      <c r="T12" s="17"/>
      <c r="U12" s="17"/>
      <c r="V12" s="17"/>
      <c r="W12" s="33">
        <v>48</v>
      </c>
      <c r="X12" s="17">
        <f t="shared" ref="X12:X23" si="7">SUM(Y12:AB12)</f>
        <v>60</v>
      </c>
      <c r="Y12" s="17"/>
      <c r="Z12" s="17"/>
      <c r="AA12" s="17"/>
      <c r="AB12" s="33">
        <v>60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25">
      <c r="A13" s="2" t="s">
        <v>44</v>
      </c>
      <c r="B13" s="36" t="s">
        <v>26</v>
      </c>
      <c r="C13" s="15" t="s">
        <v>23</v>
      </c>
      <c r="D13" s="15" t="s">
        <v>60</v>
      </c>
      <c r="E13" s="6"/>
      <c r="F13" s="6"/>
      <c r="G13" s="6"/>
      <c r="H13" s="6"/>
      <c r="I13" s="17"/>
      <c r="J13" s="17"/>
      <c r="K13" s="25">
        <f t="shared" si="3"/>
        <v>136</v>
      </c>
      <c r="L13" s="17"/>
      <c r="M13" s="17">
        <f t="shared" si="4"/>
        <v>0</v>
      </c>
      <c r="N13" s="17">
        <f t="shared" si="5"/>
        <v>0</v>
      </c>
      <c r="O13" s="17">
        <f t="shared" si="6"/>
        <v>136</v>
      </c>
      <c r="P13" s="29"/>
      <c r="Q13" s="17"/>
      <c r="R13" s="17"/>
      <c r="S13" s="17">
        <f t="shared" si="2"/>
        <v>64</v>
      </c>
      <c r="T13" s="17"/>
      <c r="U13" s="17"/>
      <c r="V13" s="17"/>
      <c r="W13" s="33">
        <v>64</v>
      </c>
      <c r="X13" s="17">
        <f t="shared" si="7"/>
        <v>72</v>
      </c>
      <c r="Y13" s="17"/>
      <c r="Z13" s="17"/>
      <c r="AA13" s="17"/>
      <c r="AB13" s="33">
        <v>72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x14ac:dyDescent="0.25">
      <c r="A14" s="2" t="s">
        <v>45</v>
      </c>
      <c r="B14" s="36" t="s">
        <v>55</v>
      </c>
      <c r="C14" s="15" t="s">
        <v>23</v>
      </c>
      <c r="D14" s="15" t="s">
        <v>60</v>
      </c>
      <c r="E14" s="6"/>
      <c r="F14" s="6"/>
      <c r="G14" s="6"/>
      <c r="H14" s="6"/>
      <c r="I14" s="17"/>
      <c r="J14" s="17"/>
      <c r="K14" s="25">
        <f t="shared" si="3"/>
        <v>72</v>
      </c>
      <c r="L14" s="17"/>
      <c r="M14" s="17">
        <f t="shared" si="4"/>
        <v>0</v>
      </c>
      <c r="N14" s="17">
        <f t="shared" si="5"/>
        <v>0</v>
      </c>
      <c r="O14" s="17">
        <f t="shared" si="6"/>
        <v>72</v>
      </c>
      <c r="P14" s="29"/>
      <c r="Q14" s="17"/>
      <c r="R14" s="17"/>
      <c r="S14" s="17">
        <f t="shared" si="2"/>
        <v>32</v>
      </c>
      <c r="T14" s="17"/>
      <c r="U14" s="17"/>
      <c r="V14" s="17"/>
      <c r="W14" s="33">
        <v>32</v>
      </c>
      <c r="X14" s="17">
        <f t="shared" si="7"/>
        <v>40</v>
      </c>
      <c r="Y14" s="17"/>
      <c r="Z14" s="17"/>
      <c r="AA14" s="17"/>
      <c r="AB14" s="33">
        <v>40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x14ac:dyDescent="0.25">
      <c r="A15" s="2" t="s">
        <v>46</v>
      </c>
      <c r="B15" s="36" t="s">
        <v>56</v>
      </c>
      <c r="C15" s="15" t="s">
        <v>23</v>
      </c>
      <c r="D15" s="15" t="s">
        <v>60</v>
      </c>
      <c r="E15" s="6"/>
      <c r="F15" s="6"/>
      <c r="G15" s="6"/>
      <c r="H15" s="6"/>
      <c r="I15" s="17"/>
      <c r="J15" s="17"/>
      <c r="K15" s="25">
        <f t="shared" si="3"/>
        <v>72</v>
      </c>
      <c r="L15" s="17"/>
      <c r="M15" s="17">
        <f t="shared" si="4"/>
        <v>0</v>
      </c>
      <c r="N15" s="17">
        <f t="shared" si="5"/>
        <v>0</v>
      </c>
      <c r="O15" s="17">
        <f t="shared" si="6"/>
        <v>72</v>
      </c>
      <c r="P15" s="29"/>
      <c r="Q15" s="17"/>
      <c r="R15" s="17"/>
      <c r="S15" s="17">
        <f t="shared" si="2"/>
        <v>32</v>
      </c>
      <c r="T15" s="17"/>
      <c r="U15" s="17"/>
      <c r="V15" s="17"/>
      <c r="W15" s="33">
        <v>32</v>
      </c>
      <c r="X15" s="17">
        <f t="shared" si="7"/>
        <v>40</v>
      </c>
      <c r="Y15" s="17"/>
      <c r="Z15" s="17"/>
      <c r="AA15" s="17"/>
      <c r="AB15" s="33">
        <v>40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x14ac:dyDescent="0.25">
      <c r="A16" s="2" t="s">
        <v>47</v>
      </c>
      <c r="B16" s="36" t="s">
        <v>57</v>
      </c>
      <c r="C16" s="15" t="s">
        <v>23</v>
      </c>
      <c r="D16" s="15" t="s">
        <v>60</v>
      </c>
      <c r="E16" s="6"/>
      <c r="F16" s="6"/>
      <c r="G16" s="6"/>
      <c r="H16" s="6"/>
      <c r="I16" s="17"/>
      <c r="J16" s="17"/>
      <c r="K16" s="25">
        <f t="shared" si="3"/>
        <v>72</v>
      </c>
      <c r="L16" s="17"/>
      <c r="M16" s="17">
        <f t="shared" si="4"/>
        <v>0</v>
      </c>
      <c r="N16" s="17">
        <f t="shared" si="5"/>
        <v>0</v>
      </c>
      <c r="O16" s="17">
        <f t="shared" si="6"/>
        <v>72</v>
      </c>
      <c r="P16" s="29"/>
      <c r="Q16" s="17"/>
      <c r="R16" s="17"/>
      <c r="S16" s="17">
        <f t="shared" si="2"/>
        <v>32</v>
      </c>
      <c r="T16" s="17"/>
      <c r="U16" s="17"/>
      <c r="V16" s="17"/>
      <c r="W16" s="33">
        <v>32</v>
      </c>
      <c r="X16" s="17">
        <f t="shared" si="7"/>
        <v>40</v>
      </c>
      <c r="Y16" s="17"/>
      <c r="Z16" s="17"/>
      <c r="AA16" s="17"/>
      <c r="AB16" s="33">
        <v>40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x14ac:dyDescent="0.25">
      <c r="A17" s="2" t="s">
        <v>48</v>
      </c>
      <c r="B17" s="37" t="s">
        <v>25</v>
      </c>
      <c r="C17" s="31" t="s">
        <v>21</v>
      </c>
      <c r="D17" s="31" t="s">
        <v>21</v>
      </c>
      <c r="E17" s="17"/>
      <c r="F17" s="17"/>
      <c r="G17" s="17"/>
      <c r="H17" s="17"/>
      <c r="I17" s="17"/>
      <c r="J17" s="17"/>
      <c r="K17" s="25">
        <f t="shared" si="3"/>
        <v>340</v>
      </c>
      <c r="L17" s="17"/>
      <c r="M17" s="17">
        <f t="shared" si="4"/>
        <v>12</v>
      </c>
      <c r="N17" s="17">
        <f t="shared" si="5"/>
        <v>16</v>
      </c>
      <c r="O17" s="17">
        <f t="shared" si="6"/>
        <v>312</v>
      </c>
      <c r="P17" s="17"/>
      <c r="Q17" s="17"/>
      <c r="R17" s="17"/>
      <c r="S17" s="17">
        <f>SUM(T17:W17)</f>
        <v>146</v>
      </c>
      <c r="T17" s="17">
        <v>6</v>
      </c>
      <c r="U17" s="17">
        <v>12</v>
      </c>
      <c r="V17" s="17"/>
      <c r="W17" s="17">
        <v>128</v>
      </c>
      <c r="X17" s="17">
        <f t="shared" si="7"/>
        <v>194</v>
      </c>
      <c r="Y17" s="17">
        <v>6</v>
      </c>
      <c r="Z17" s="17">
        <v>4</v>
      </c>
      <c r="AA17" s="17"/>
      <c r="AB17" s="17">
        <v>184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25">
      <c r="A18" s="2" t="s">
        <v>49</v>
      </c>
      <c r="B18" s="37" t="s">
        <v>28</v>
      </c>
      <c r="C18" s="15" t="s">
        <v>23</v>
      </c>
      <c r="D18" s="15" t="s">
        <v>60</v>
      </c>
      <c r="E18" s="17"/>
      <c r="F18" s="17"/>
      <c r="G18" s="17"/>
      <c r="H18" s="17"/>
      <c r="I18" s="17"/>
      <c r="J18" s="17"/>
      <c r="K18" s="25">
        <f t="shared" si="3"/>
        <v>108</v>
      </c>
      <c r="L18" s="17"/>
      <c r="M18" s="17">
        <f t="shared" si="4"/>
        <v>0</v>
      </c>
      <c r="N18" s="17">
        <f t="shared" si="5"/>
        <v>0</v>
      </c>
      <c r="O18" s="17">
        <f t="shared" si="6"/>
        <v>108</v>
      </c>
      <c r="P18" s="17"/>
      <c r="Q18" s="17"/>
      <c r="R18" s="17"/>
      <c r="S18" s="17">
        <f t="shared" ref="S18:S23" si="8">SUM(T18:W18)</f>
        <v>48</v>
      </c>
      <c r="T18" s="17"/>
      <c r="U18" s="17"/>
      <c r="V18" s="17"/>
      <c r="W18" s="17">
        <v>48</v>
      </c>
      <c r="X18" s="17">
        <f t="shared" si="7"/>
        <v>60</v>
      </c>
      <c r="Y18" s="17"/>
      <c r="Z18" s="17"/>
      <c r="AA18" s="17"/>
      <c r="AB18" s="17">
        <v>60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x14ac:dyDescent="0.25">
      <c r="A19" s="2" t="s">
        <v>50</v>
      </c>
      <c r="B19" s="37" t="s">
        <v>27</v>
      </c>
      <c r="C19" s="15" t="s">
        <v>24</v>
      </c>
      <c r="D19" s="15" t="s">
        <v>60</v>
      </c>
      <c r="E19" s="17"/>
      <c r="F19" s="17"/>
      <c r="G19" s="17"/>
      <c r="H19" s="17"/>
      <c r="I19" s="17"/>
      <c r="J19" s="17"/>
      <c r="K19" s="25">
        <f t="shared" si="3"/>
        <v>72</v>
      </c>
      <c r="L19" s="17"/>
      <c r="M19" s="17">
        <f t="shared" si="4"/>
        <v>0</v>
      </c>
      <c r="N19" s="17">
        <f t="shared" si="5"/>
        <v>0</v>
      </c>
      <c r="O19" s="17">
        <f t="shared" si="6"/>
        <v>72</v>
      </c>
      <c r="P19" s="17"/>
      <c r="Q19" s="17"/>
      <c r="R19" s="17"/>
      <c r="S19" s="17">
        <f t="shared" si="8"/>
        <v>32</v>
      </c>
      <c r="T19" s="17"/>
      <c r="U19" s="17"/>
      <c r="V19" s="17"/>
      <c r="W19" s="17">
        <v>32</v>
      </c>
      <c r="X19" s="17">
        <f t="shared" si="7"/>
        <v>40</v>
      </c>
      <c r="Y19" s="17"/>
      <c r="Z19" s="17"/>
      <c r="AA19" s="17"/>
      <c r="AB19" s="17">
        <v>40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23.25" x14ac:dyDescent="0.25">
      <c r="A20" s="2" t="s">
        <v>51</v>
      </c>
      <c r="B20" s="37" t="s">
        <v>58</v>
      </c>
      <c r="C20" s="15" t="s">
        <v>23</v>
      </c>
      <c r="D20" s="31" t="s">
        <v>60</v>
      </c>
      <c r="E20" s="17"/>
      <c r="F20" s="17"/>
      <c r="G20" s="17"/>
      <c r="H20" s="17"/>
      <c r="I20" s="17"/>
      <c r="J20" s="17"/>
      <c r="K20" s="25">
        <f t="shared" si="3"/>
        <v>68</v>
      </c>
      <c r="L20" s="17"/>
      <c r="M20" s="17">
        <f t="shared" si="4"/>
        <v>0</v>
      </c>
      <c r="N20" s="17">
        <f t="shared" si="5"/>
        <v>0</v>
      </c>
      <c r="O20" s="17">
        <f t="shared" si="6"/>
        <v>68</v>
      </c>
      <c r="P20" s="17"/>
      <c r="Q20" s="17"/>
      <c r="R20" s="17"/>
      <c r="S20" s="17">
        <f t="shared" si="8"/>
        <v>0</v>
      </c>
      <c r="T20" s="17"/>
      <c r="U20" s="17"/>
      <c r="V20" s="17"/>
      <c r="W20" s="17"/>
      <c r="X20" s="17">
        <f t="shared" si="7"/>
        <v>68</v>
      </c>
      <c r="Y20" s="17"/>
      <c r="Z20" s="17"/>
      <c r="AA20" s="17"/>
      <c r="AB20" s="17">
        <v>68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x14ac:dyDescent="0.25">
      <c r="A21" s="2" t="s">
        <v>52</v>
      </c>
      <c r="B21" s="37" t="s">
        <v>63</v>
      </c>
      <c r="C21" s="31" t="s">
        <v>21</v>
      </c>
      <c r="D21" s="31" t="s">
        <v>21</v>
      </c>
      <c r="E21" s="17"/>
      <c r="F21" s="17"/>
      <c r="G21" s="17"/>
      <c r="H21" s="17"/>
      <c r="I21" s="17"/>
      <c r="J21" s="17"/>
      <c r="K21" s="25">
        <f t="shared" si="3"/>
        <v>212</v>
      </c>
      <c r="L21" s="17"/>
      <c r="M21" s="17">
        <f t="shared" si="4"/>
        <v>12</v>
      </c>
      <c r="N21" s="17">
        <f t="shared" si="5"/>
        <v>16</v>
      </c>
      <c r="O21" s="17">
        <f t="shared" si="6"/>
        <v>184</v>
      </c>
      <c r="P21" s="17"/>
      <c r="Q21" s="17"/>
      <c r="R21" s="17"/>
      <c r="S21" s="17">
        <f t="shared" si="8"/>
        <v>82</v>
      </c>
      <c r="T21" s="17">
        <v>6</v>
      </c>
      <c r="U21" s="17">
        <v>12</v>
      </c>
      <c r="V21" s="17"/>
      <c r="W21" s="17">
        <v>64</v>
      </c>
      <c r="X21" s="17">
        <f t="shared" si="7"/>
        <v>130</v>
      </c>
      <c r="Y21" s="17">
        <v>6</v>
      </c>
      <c r="Z21" s="17">
        <v>4</v>
      </c>
      <c r="AA21" s="17"/>
      <c r="AB21" s="17">
        <v>120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x14ac:dyDescent="0.25">
      <c r="A22" s="2" t="s">
        <v>53</v>
      </c>
      <c r="B22" s="38" t="s">
        <v>29</v>
      </c>
      <c r="C22" s="15" t="s">
        <v>23</v>
      </c>
      <c r="D22" s="15" t="s">
        <v>60</v>
      </c>
      <c r="E22" s="6"/>
      <c r="F22" s="6"/>
      <c r="G22" s="6"/>
      <c r="H22" s="6"/>
      <c r="I22" s="17"/>
      <c r="J22" s="17"/>
      <c r="K22" s="25">
        <f t="shared" si="3"/>
        <v>72</v>
      </c>
      <c r="L22" s="17"/>
      <c r="M22" s="17">
        <f t="shared" si="4"/>
        <v>0</v>
      </c>
      <c r="N22" s="17">
        <f t="shared" si="5"/>
        <v>0</v>
      </c>
      <c r="O22" s="17">
        <f t="shared" si="6"/>
        <v>72</v>
      </c>
      <c r="P22" s="29"/>
      <c r="Q22" s="17"/>
      <c r="R22" s="17"/>
      <c r="S22" s="17">
        <f t="shared" si="8"/>
        <v>32</v>
      </c>
      <c r="T22" s="17"/>
      <c r="U22" s="17"/>
      <c r="V22" s="17"/>
      <c r="W22" s="7">
        <v>32</v>
      </c>
      <c r="X22" s="17">
        <f t="shared" si="7"/>
        <v>40</v>
      </c>
      <c r="Y22" s="17"/>
      <c r="Z22" s="17"/>
      <c r="AA22" s="17"/>
      <c r="AB22" s="7">
        <v>40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x14ac:dyDescent="0.25">
      <c r="A23" s="59" t="s">
        <v>54</v>
      </c>
      <c r="B23" s="38" t="s">
        <v>59</v>
      </c>
      <c r="C23" s="15" t="s">
        <v>23</v>
      </c>
      <c r="D23" s="15" t="s">
        <v>60</v>
      </c>
      <c r="E23" s="6"/>
      <c r="F23" s="6"/>
      <c r="G23" s="6"/>
      <c r="H23" s="6"/>
      <c r="I23" s="17"/>
      <c r="J23" s="17"/>
      <c r="K23" s="25">
        <f t="shared" si="3"/>
        <v>72</v>
      </c>
      <c r="L23" s="17"/>
      <c r="M23" s="17">
        <f t="shared" si="4"/>
        <v>0</v>
      </c>
      <c r="N23" s="17">
        <f t="shared" si="5"/>
        <v>0</v>
      </c>
      <c r="O23" s="17">
        <f>W23+AB23</f>
        <v>72</v>
      </c>
      <c r="P23" s="29"/>
      <c r="Q23" s="17"/>
      <c r="R23" s="17"/>
      <c r="S23" s="17">
        <f t="shared" si="8"/>
        <v>32</v>
      </c>
      <c r="T23" s="17"/>
      <c r="U23" s="17"/>
      <c r="V23" s="17"/>
      <c r="W23" s="7">
        <v>32</v>
      </c>
      <c r="X23" s="17">
        <f t="shared" si="7"/>
        <v>40</v>
      </c>
      <c r="Y23" s="17"/>
      <c r="Z23" s="17"/>
      <c r="AA23" s="17"/>
      <c r="AB23" s="7">
        <v>40</v>
      </c>
      <c r="AC23" s="17"/>
      <c r="AD23" s="17"/>
      <c r="AE23" s="17"/>
      <c r="AF23" s="17"/>
      <c r="AH23" s="17"/>
      <c r="AI23" s="17"/>
      <c r="AJ23" s="17"/>
      <c r="AK23" s="17"/>
      <c r="AL23" s="17"/>
    </row>
    <row r="24" spans="1:38" s="22" customFormat="1" ht="14.25" x14ac:dyDescent="0.2">
      <c r="A24" s="68"/>
      <c r="B24" s="75"/>
      <c r="C24" s="55"/>
      <c r="D24" s="55"/>
      <c r="E24" s="63"/>
      <c r="F24" s="63"/>
      <c r="G24" s="63"/>
      <c r="H24" s="63"/>
      <c r="I24" s="76"/>
      <c r="J24" s="76"/>
      <c r="K24" s="58">
        <f>SUM(K25,K32)</f>
        <v>1440</v>
      </c>
      <c r="L24" s="76">
        <f>SUM(L25,L32)</f>
        <v>42</v>
      </c>
      <c r="M24" s="76">
        <f>SUM(M25,M32)</f>
        <v>36</v>
      </c>
      <c r="N24" s="76">
        <f>SUM(N25,N32)</f>
        <v>24</v>
      </c>
      <c r="O24" s="76">
        <f>SUM(O25,O32)</f>
        <v>534</v>
      </c>
      <c r="P24" s="77"/>
      <c r="Q24" s="76"/>
      <c r="R24" s="76"/>
      <c r="S24" s="76"/>
      <c r="T24" s="76"/>
      <c r="U24" s="76"/>
      <c r="V24" s="76"/>
      <c r="W24" s="78"/>
      <c r="X24" s="76"/>
      <c r="Y24" s="76"/>
      <c r="Z24" s="76"/>
      <c r="AA24" s="76"/>
      <c r="AB24" s="78"/>
      <c r="AC24" s="76">
        <f>SUM(AC25,AC32)</f>
        <v>936</v>
      </c>
      <c r="AD24" s="76"/>
      <c r="AE24" s="76"/>
      <c r="AF24" s="76">
        <f>SUM(AF25,AF32)</f>
        <v>54</v>
      </c>
      <c r="AG24" s="76">
        <f>SUM(AG25,AG32)</f>
        <v>534</v>
      </c>
      <c r="AH24" s="76"/>
      <c r="AI24" s="76"/>
      <c r="AJ24" s="76"/>
      <c r="AK24" s="76"/>
      <c r="AL24" s="76"/>
    </row>
    <row r="25" spans="1:38" x14ac:dyDescent="0.25">
      <c r="A25" s="62" t="s">
        <v>98</v>
      </c>
      <c r="B25" s="47" t="s">
        <v>97</v>
      </c>
      <c r="C25" s="55"/>
      <c r="D25" s="55"/>
      <c r="E25" s="63"/>
      <c r="F25" s="63"/>
      <c r="G25" s="63"/>
      <c r="H25" s="63"/>
      <c r="I25" s="64"/>
      <c r="J25" s="64"/>
      <c r="K25" s="56">
        <f t="shared" ref="K25:K31" si="9">AC25</f>
        <v>238</v>
      </c>
      <c r="L25" s="64">
        <f t="shared" ref="L25:L31" si="10">AF25</f>
        <v>24</v>
      </c>
      <c r="M25" s="64">
        <f>AE24</f>
        <v>0</v>
      </c>
      <c r="N25" s="64">
        <f>AE25</f>
        <v>0</v>
      </c>
      <c r="O25" s="64">
        <f>AG25</f>
        <v>214</v>
      </c>
      <c r="P25" s="65"/>
      <c r="Q25" s="64"/>
      <c r="R25" s="64"/>
      <c r="S25" s="64"/>
      <c r="T25" s="64"/>
      <c r="U25" s="64"/>
      <c r="V25" s="64"/>
      <c r="W25" s="66"/>
      <c r="X25" s="64"/>
      <c r="Y25" s="64"/>
      <c r="Z25" s="64"/>
      <c r="AA25" s="64"/>
      <c r="AB25" s="66"/>
      <c r="AC25" s="64">
        <f>SUM(AC26:AC31)</f>
        <v>238</v>
      </c>
      <c r="AD25" s="64"/>
      <c r="AE25" s="64"/>
      <c r="AF25" s="64">
        <f>SUM(AF26:AF31)</f>
        <v>24</v>
      </c>
      <c r="AG25" s="67">
        <f>SUM(AG26:AG31)</f>
        <v>214</v>
      </c>
      <c r="AH25" s="64"/>
      <c r="AI25" s="64"/>
      <c r="AJ25" s="64"/>
      <c r="AK25" s="64"/>
      <c r="AL25" s="64"/>
    </row>
    <row r="26" spans="1:38" ht="12" customHeight="1" x14ac:dyDescent="0.25">
      <c r="A26" s="60" t="s">
        <v>66</v>
      </c>
      <c r="B26" s="42" t="s">
        <v>67</v>
      </c>
      <c r="C26" s="8"/>
      <c r="D26" s="16"/>
      <c r="E26" s="15" t="s">
        <v>60</v>
      </c>
      <c r="F26" s="15"/>
      <c r="G26" s="6"/>
      <c r="H26" s="6"/>
      <c r="I26" s="17"/>
      <c r="J26" s="17"/>
      <c r="K26" s="25">
        <f t="shared" si="9"/>
        <v>24</v>
      </c>
      <c r="L26" s="17">
        <f t="shared" si="10"/>
        <v>4</v>
      </c>
      <c r="M26" s="17"/>
      <c r="N26" s="17">
        <f>AE26</f>
        <v>0</v>
      </c>
      <c r="O26" s="17">
        <f>AG26</f>
        <v>20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f t="shared" ref="AC26:AC31" si="11">AF26+AG26</f>
        <v>24</v>
      </c>
      <c r="AD26" s="17"/>
      <c r="AE26" s="17"/>
      <c r="AF26" s="17">
        <v>4</v>
      </c>
      <c r="AG26" s="17">
        <v>20</v>
      </c>
      <c r="AH26" s="17"/>
      <c r="AI26" s="17"/>
      <c r="AJ26" s="17"/>
      <c r="AK26" s="17"/>
      <c r="AL26" s="17"/>
    </row>
    <row r="27" spans="1:38" ht="12.6" customHeight="1" x14ac:dyDescent="0.25">
      <c r="A27" s="41" t="s">
        <v>68</v>
      </c>
      <c r="B27" s="43" t="s">
        <v>69</v>
      </c>
      <c r="C27" s="8"/>
      <c r="D27" s="16"/>
      <c r="E27" s="15" t="s">
        <v>60</v>
      </c>
      <c r="F27" s="15"/>
      <c r="G27" s="6"/>
      <c r="H27" s="6"/>
      <c r="I27" s="17"/>
      <c r="J27" s="17"/>
      <c r="K27" s="25">
        <f t="shared" si="9"/>
        <v>54</v>
      </c>
      <c r="L27" s="17">
        <f t="shared" si="10"/>
        <v>4</v>
      </c>
      <c r="M27" s="17"/>
      <c r="N27" s="17">
        <f>AE28</f>
        <v>0</v>
      </c>
      <c r="O27" s="17">
        <f>AG27</f>
        <v>50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f t="shared" si="11"/>
        <v>54</v>
      </c>
      <c r="AD27" s="17"/>
      <c r="AE27" s="17"/>
      <c r="AF27" s="17">
        <v>4</v>
      </c>
      <c r="AG27" s="17">
        <v>50</v>
      </c>
      <c r="AH27" s="17"/>
      <c r="AI27" s="17"/>
      <c r="AJ27" s="17"/>
      <c r="AK27" s="17"/>
      <c r="AL27" s="17"/>
    </row>
    <row r="28" spans="1:38" x14ac:dyDescent="0.25">
      <c r="A28" s="44" t="s">
        <v>70</v>
      </c>
      <c r="B28" s="43" t="s">
        <v>71</v>
      </c>
      <c r="C28" s="8"/>
      <c r="D28" s="8"/>
      <c r="E28" s="15" t="s">
        <v>60</v>
      </c>
      <c r="F28" s="6"/>
      <c r="G28" s="6"/>
      <c r="H28" s="6"/>
      <c r="I28" s="15"/>
      <c r="J28" s="17"/>
      <c r="K28" s="25">
        <f t="shared" si="9"/>
        <v>40</v>
      </c>
      <c r="L28" s="17">
        <f t="shared" si="10"/>
        <v>4</v>
      </c>
      <c r="M28" s="17"/>
      <c r="N28" s="17">
        <f>AE28</f>
        <v>0</v>
      </c>
      <c r="O28" s="17">
        <f>AG28</f>
        <v>36</v>
      </c>
      <c r="P28" s="2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f t="shared" si="11"/>
        <v>40</v>
      </c>
      <c r="AD28" s="17"/>
      <c r="AE28" s="17"/>
      <c r="AF28" s="17">
        <v>4</v>
      </c>
      <c r="AG28" s="17">
        <v>36</v>
      </c>
      <c r="AH28" s="17"/>
      <c r="AI28" s="17"/>
      <c r="AJ28" s="17"/>
      <c r="AK28" s="17"/>
      <c r="AL28" s="17"/>
    </row>
    <row r="29" spans="1:38" ht="12" customHeight="1" x14ac:dyDescent="0.25">
      <c r="A29" s="44" t="s">
        <v>72</v>
      </c>
      <c r="B29" s="45" t="s">
        <v>73</v>
      </c>
      <c r="C29" s="8"/>
      <c r="D29" s="8"/>
      <c r="E29" s="15" t="s">
        <v>60</v>
      </c>
      <c r="F29" s="15"/>
      <c r="G29" s="15"/>
      <c r="H29" s="15"/>
      <c r="I29" s="15"/>
      <c r="J29" s="17"/>
      <c r="K29" s="25">
        <f t="shared" si="9"/>
        <v>40</v>
      </c>
      <c r="L29" s="17">
        <f t="shared" si="10"/>
        <v>4</v>
      </c>
      <c r="M29" s="17"/>
      <c r="N29" s="17">
        <f>AE30</f>
        <v>0</v>
      </c>
      <c r="O29" s="17">
        <f>AG28</f>
        <v>36</v>
      </c>
      <c r="P29" s="29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f t="shared" si="11"/>
        <v>40</v>
      </c>
      <c r="AD29" s="17"/>
      <c r="AE29" s="17"/>
      <c r="AF29" s="17">
        <v>4</v>
      </c>
      <c r="AG29" s="17">
        <v>36</v>
      </c>
      <c r="AH29" s="17"/>
      <c r="AI29" s="17"/>
      <c r="AJ29" s="17"/>
      <c r="AK29" s="17"/>
      <c r="AL29" s="17"/>
    </row>
    <row r="30" spans="1:38" ht="14.45" customHeight="1" x14ac:dyDescent="0.25">
      <c r="A30" s="44" t="s">
        <v>74</v>
      </c>
      <c r="B30" s="45" t="s">
        <v>27</v>
      </c>
      <c r="C30" s="8"/>
      <c r="D30" s="9"/>
      <c r="E30" s="15" t="s">
        <v>60</v>
      </c>
      <c r="F30" s="10"/>
      <c r="G30" s="10"/>
      <c r="H30" s="10"/>
      <c r="I30" s="17"/>
      <c r="J30" s="17"/>
      <c r="K30" s="25">
        <f t="shared" si="9"/>
        <v>40</v>
      </c>
      <c r="L30" s="17">
        <f t="shared" si="10"/>
        <v>4</v>
      </c>
      <c r="M30" s="17"/>
      <c r="N30" s="17">
        <f>AE30</f>
        <v>0</v>
      </c>
      <c r="O30" s="17">
        <f>AG30</f>
        <v>36</v>
      </c>
      <c r="P30" s="29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f t="shared" si="11"/>
        <v>40</v>
      </c>
      <c r="AD30" s="17"/>
      <c r="AE30" s="17"/>
      <c r="AF30" s="17">
        <v>4</v>
      </c>
      <c r="AG30" s="17">
        <v>36</v>
      </c>
      <c r="AH30" s="17"/>
      <c r="AI30" s="17"/>
      <c r="AJ30" s="17"/>
      <c r="AK30" s="17"/>
      <c r="AL30" s="17"/>
    </row>
    <row r="31" spans="1:38" x14ac:dyDescent="0.25">
      <c r="A31" s="44" t="s">
        <v>75</v>
      </c>
      <c r="B31" s="45" t="s">
        <v>76</v>
      </c>
      <c r="C31" s="8"/>
      <c r="D31" s="8"/>
      <c r="E31" s="15" t="s">
        <v>60</v>
      </c>
      <c r="F31" s="8"/>
      <c r="G31" s="8"/>
      <c r="H31" s="8"/>
      <c r="I31" s="17"/>
      <c r="J31" s="17"/>
      <c r="K31" s="25">
        <f t="shared" si="9"/>
        <v>40</v>
      </c>
      <c r="L31" s="17">
        <f t="shared" si="10"/>
        <v>4</v>
      </c>
      <c r="M31" s="17"/>
      <c r="N31" s="17">
        <f>AF31</f>
        <v>4</v>
      </c>
      <c r="O31" s="17">
        <f>AG31</f>
        <v>36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>
        <f t="shared" si="11"/>
        <v>40</v>
      </c>
      <c r="AD31" s="17"/>
      <c r="AE31" s="17"/>
      <c r="AF31" s="17">
        <v>4</v>
      </c>
      <c r="AG31" s="17">
        <v>36</v>
      </c>
      <c r="AH31" s="17"/>
      <c r="AI31" s="17"/>
      <c r="AJ31" s="17"/>
      <c r="AK31" s="17"/>
      <c r="AL31" s="17"/>
    </row>
    <row r="32" spans="1:38" s="74" customFormat="1" ht="14.25" x14ac:dyDescent="0.2">
      <c r="A32" s="70" t="s">
        <v>77</v>
      </c>
      <c r="B32" s="71" t="s">
        <v>96</v>
      </c>
      <c r="C32" s="72"/>
      <c r="D32" s="72"/>
      <c r="E32" s="55"/>
      <c r="F32" s="72"/>
      <c r="G32" s="72"/>
      <c r="H32" s="72"/>
      <c r="I32" s="73"/>
      <c r="J32" s="73"/>
      <c r="K32" s="73">
        <f>SUM(AI32:AJ32,K33,K37,K41)</f>
        <v>1202</v>
      </c>
      <c r="L32" s="73">
        <f>AD32</f>
        <v>18</v>
      </c>
      <c r="M32" s="73">
        <f>SUM(M33,M37,M41)</f>
        <v>36</v>
      </c>
      <c r="N32" s="73">
        <f>SUM(AE32,AJ32)</f>
        <v>24</v>
      </c>
      <c r="O32" s="73">
        <f>SUM(O33,O37,O41)</f>
        <v>320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>
        <f>SUM(AC33,AC37,AC41)</f>
        <v>698</v>
      </c>
      <c r="AD32" s="73">
        <f>SUM(AD33,AD37,AD41)</f>
        <v>18</v>
      </c>
      <c r="AE32" s="73">
        <f>SUM(AE33,AE37,AE41)</f>
        <v>6</v>
      </c>
      <c r="AF32" s="73">
        <f>SUM(AF33,AF37,AF41)</f>
        <v>30</v>
      </c>
      <c r="AG32" s="73">
        <f>SUM(AG37,AG33,AG41)</f>
        <v>320</v>
      </c>
      <c r="AH32" s="73">
        <f>SUM(AH33,AH37,AH41)</f>
        <v>504</v>
      </c>
      <c r="AI32" s="73">
        <f>SUM(AI33,AI37,AI41)</f>
        <v>18</v>
      </c>
      <c r="AJ32" s="73">
        <f>SUM(AJ33+AJ37+AJ41)</f>
        <v>18</v>
      </c>
      <c r="AK32" s="73">
        <f>SUM(AK41)</f>
        <v>0</v>
      </c>
      <c r="AL32" s="73">
        <v>0</v>
      </c>
    </row>
    <row r="33" spans="1:39" ht="132.75" customHeight="1" x14ac:dyDescent="0.25">
      <c r="A33" s="48" t="s">
        <v>78</v>
      </c>
      <c r="B33" s="48" t="s">
        <v>79</v>
      </c>
      <c r="C33" s="54"/>
      <c r="D33" s="57"/>
      <c r="E33" s="55"/>
      <c r="F33" s="61" t="s">
        <v>21</v>
      </c>
      <c r="G33" s="57"/>
      <c r="H33" s="57"/>
      <c r="I33" s="55"/>
      <c r="J33" s="58"/>
      <c r="K33" s="56">
        <f>SUM(K34:K36)</f>
        <v>448</v>
      </c>
      <c r="L33" s="56">
        <f>AF33</f>
        <v>10</v>
      </c>
      <c r="M33" s="56">
        <f>SUM(AD33,AI33)</f>
        <v>12</v>
      </c>
      <c r="N33" s="56">
        <f>SUM(AE33,AJ33)</f>
        <v>8</v>
      </c>
      <c r="O33" s="56">
        <f>AG33</f>
        <v>106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>
        <f>SUM(AD33:AG33,AC35)</f>
        <v>268</v>
      </c>
      <c r="AD33" s="56">
        <f>SUM(AD34:AD35)</f>
        <v>6</v>
      </c>
      <c r="AE33" s="56">
        <f>SUM(AE34:AE36)</f>
        <v>2</v>
      </c>
      <c r="AF33" s="56">
        <f>SUM(AF34:AF36)</f>
        <v>10</v>
      </c>
      <c r="AG33" s="56">
        <f>SUM(AG34:AG36)</f>
        <v>106</v>
      </c>
      <c r="AH33" s="56">
        <f>AJ33+AI33+AH36</f>
        <v>192</v>
      </c>
      <c r="AI33" s="56">
        <v>6</v>
      </c>
      <c r="AJ33" s="56">
        <v>6</v>
      </c>
      <c r="AK33" s="56">
        <v>0</v>
      </c>
      <c r="AL33" s="56">
        <v>0</v>
      </c>
    </row>
    <row r="34" spans="1:39" ht="127.5" x14ac:dyDescent="0.25">
      <c r="A34" s="44" t="s">
        <v>80</v>
      </c>
      <c r="B34" s="49" t="s">
        <v>79</v>
      </c>
      <c r="C34" s="17"/>
      <c r="D34" s="19"/>
      <c r="E34" s="31" t="s">
        <v>21</v>
      </c>
      <c r="F34" s="19"/>
      <c r="G34" s="19"/>
      <c r="H34" s="19"/>
      <c r="I34" s="19"/>
      <c r="J34" s="19"/>
      <c r="K34" s="27">
        <f>AC34</f>
        <v>124</v>
      </c>
      <c r="L34" s="19">
        <f>AF34</f>
        <v>10</v>
      </c>
      <c r="M34" s="19">
        <f>AD34</f>
        <v>6</v>
      </c>
      <c r="N34" s="19">
        <f>SUM(AE34)</f>
        <v>2</v>
      </c>
      <c r="O34" s="19">
        <f>AG34</f>
        <v>106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>
        <f>SUM(AD34:AG34)</f>
        <v>124</v>
      </c>
      <c r="AD34" s="19">
        <v>6</v>
      </c>
      <c r="AE34" s="19">
        <v>2</v>
      </c>
      <c r="AF34" s="19">
        <v>10</v>
      </c>
      <c r="AG34" s="19">
        <v>106</v>
      </c>
      <c r="AH34" s="19"/>
      <c r="AI34" s="19"/>
      <c r="AJ34" s="19"/>
      <c r="AK34" s="19"/>
      <c r="AL34" s="19"/>
    </row>
    <row r="35" spans="1:39" s="21" customFormat="1" ht="22.15" customHeight="1" x14ac:dyDescent="0.2">
      <c r="A35" s="44" t="s">
        <v>81</v>
      </c>
      <c r="B35" s="49" t="s">
        <v>82</v>
      </c>
      <c r="C35" s="19"/>
      <c r="D35" s="19"/>
      <c r="E35" s="15" t="s">
        <v>60</v>
      </c>
      <c r="F35" s="19"/>
      <c r="G35" s="19"/>
      <c r="H35" s="19"/>
      <c r="I35" s="19"/>
      <c r="J35" s="19"/>
      <c r="K35" s="27">
        <f>AC35</f>
        <v>144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>
        <v>144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22"/>
    </row>
    <row r="36" spans="1:39" ht="25.5" x14ac:dyDescent="0.25">
      <c r="A36" s="44" t="s">
        <v>83</v>
      </c>
      <c r="B36" s="49" t="s">
        <v>84</v>
      </c>
      <c r="C36" s="17"/>
      <c r="D36" s="19"/>
      <c r="E36" s="19"/>
      <c r="F36" s="15" t="s">
        <v>60</v>
      </c>
      <c r="G36" s="19"/>
      <c r="H36" s="19"/>
      <c r="I36" s="19"/>
      <c r="J36" s="19"/>
      <c r="K36" s="25">
        <f>AH36</f>
        <v>180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180</v>
      </c>
      <c r="AI36" s="17"/>
      <c r="AJ36" s="17"/>
      <c r="AK36" s="17"/>
      <c r="AL36" s="17"/>
    </row>
    <row r="37" spans="1:39" ht="51" x14ac:dyDescent="0.25">
      <c r="A37" s="46" t="s">
        <v>85</v>
      </c>
      <c r="B37" s="50" t="s">
        <v>86</v>
      </c>
      <c r="C37" s="51"/>
      <c r="D37" s="47"/>
      <c r="E37" s="54"/>
      <c r="F37" s="61" t="s">
        <v>21</v>
      </c>
      <c r="G37" s="55"/>
      <c r="H37" s="54"/>
      <c r="I37" s="54"/>
      <c r="J37" s="54"/>
      <c r="K37" s="56">
        <f>SUM(K38:K40)</f>
        <v>306</v>
      </c>
      <c r="L37" s="56">
        <f>AF37</f>
        <v>10</v>
      </c>
      <c r="M37" s="56">
        <f>SUM(AD37,AI37)</f>
        <v>12</v>
      </c>
      <c r="N37" s="56">
        <f>SUM(AE37,AJ37)</f>
        <v>8</v>
      </c>
      <c r="O37" s="56">
        <f>AG37</f>
        <v>108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f>AD37+AE37+AF37+AG37+AC39+AC40</f>
        <v>198</v>
      </c>
      <c r="AD37" s="56">
        <f>SUM(AD38:AD39)</f>
        <v>6</v>
      </c>
      <c r="AE37" s="56">
        <f>SUM(AE38:AE40)</f>
        <v>2</v>
      </c>
      <c r="AF37" s="56">
        <f>SUM(AF38:AF40)</f>
        <v>10</v>
      </c>
      <c r="AG37" s="56">
        <f>SUM(AG38:AG40)</f>
        <v>108</v>
      </c>
      <c r="AH37" s="56">
        <f>AJ37+AI37+AH40</f>
        <v>120</v>
      </c>
      <c r="AI37" s="56">
        <v>6</v>
      </c>
      <c r="AJ37" s="56">
        <v>6</v>
      </c>
      <c r="AK37" s="56">
        <f>SUM(AK38:AK40)</f>
        <v>0</v>
      </c>
      <c r="AL37" s="56">
        <f>SUM(AL38:AL40)</f>
        <v>0</v>
      </c>
    </row>
    <row r="38" spans="1:39" ht="51" x14ac:dyDescent="0.25">
      <c r="A38" s="44" t="s">
        <v>87</v>
      </c>
      <c r="B38" s="49" t="s">
        <v>86</v>
      </c>
      <c r="C38" s="17"/>
      <c r="D38" s="19"/>
      <c r="E38" s="31" t="s">
        <v>21</v>
      </c>
      <c r="F38" s="19"/>
      <c r="G38" s="19"/>
      <c r="H38" s="19"/>
      <c r="I38" s="19"/>
      <c r="J38" s="19"/>
      <c r="K38" s="25">
        <f>AC38</f>
        <v>126</v>
      </c>
      <c r="L38" s="17">
        <f>AF38</f>
        <v>10</v>
      </c>
      <c r="M38" s="17">
        <f>AD38</f>
        <v>6</v>
      </c>
      <c r="N38" s="17">
        <f>AE38</f>
        <v>2</v>
      </c>
      <c r="O38" s="17">
        <f>AG38</f>
        <v>108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>
        <f>SUM(AD38:AG38)</f>
        <v>126</v>
      </c>
      <c r="AD38" s="17">
        <v>6</v>
      </c>
      <c r="AE38" s="17">
        <v>2</v>
      </c>
      <c r="AF38" s="17">
        <v>10</v>
      </c>
      <c r="AG38" s="17">
        <v>108</v>
      </c>
      <c r="AH38" s="17"/>
      <c r="AI38" s="17"/>
      <c r="AJ38" s="17"/>
      <c r="AK38" s="17"/>
      <c r="AL38" s="17"/>
    </row>
    <row r="39" spans="1:39" x14ac:dyDescent="0.25">
      <c r="A39" s="44" t="s">
        <v>88</v>
      </c>
      <c r="B39" s="49" t="s">
        <v>82</v>
      </c>
      <c r="C39" s="17"/>
      <c r="D39" s="19"/>
      <c r="E39" s="15" t="s">
        <v>60</v>
      </c>
      <c r="F39" s="19"/>
      <c r="G39" s="19"/>
      <c r="H39" s="15"/>
      <c r="I39" s="19"/>
      <c r="J39" s="19"/>
      <c r="K39" s="25">
        <f>AC39</f>
        <v>72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72</v>
      </c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9" ht="25.5" x14ac:dyDescent="0.25">
      <c r="A40" s="44" t="s">
        <v>89</v>
      </c>
      <c r="B40" s="49" t="s">
        <v>84</v>
      </c>
      <c r="C40" s="17"/>
      <c r="D40" s="19"/>
      <c r="E40" s="19"/>
      <c r="F40" s="15" t="s">
        <v>60</v>
      </c>
      <c r="G40" s="19"/>
      <c r="H40" s="19"/>
      <c r="I40" s="19"/>
      <c r="J40" s="19"/>
      <c r="K40" s="25">
        <f>AH40</f>
        <v>108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108</v>
      </c>
      <c r="AI40" s="17"/>
      <c r="AJ40" s="17"/>
      <c r="AK40" s="17"/>
      <c r="AL40" s="17">
        <v>0</v>
      </c>
    </row>
    <row r="41" spans="1:39" ht="65.25" customHeight="1" x14ac:dyDescent="0.25">
      <c r="A41" s="51" t="s">
        <v>90</v>
      </c>
      <c r="B41" s="51" t="s">
        <v>91</v>
      </c>
      <c r="C41" s="47"/>
      <c r="D41" s="54"/>
      <c r="E41" s="54"/>
      <c r="F41" s="61" t="s">
        <v>21</v>
      </c>
      <c r="G41" s="54"/>
      <c r="H41" s="54"/>
      <c r="I41" s="54"/>
      <c r="J41" s="56"/>
      <c r="K41" s="56">
        <f>SUM(K42:K44)</f>
        <v>412</v>
      </c>
      <c r="L41" s="56">
        <f>AF41</f>
        <v>10</v>
      </c>
      <c r="M41" s="56">
        <f>SUM(AD41,AI41)</f>
        <v>12</v>
      </c>
      <c r="N41" s="56">
        <f>SUM(AE41,AJ41)</f>
        <v>8</v>
      </c>
      <c r="O41" s="56">
        <f>AG41</f>
        <v>106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>
        <f>SUM(AD41:AG41,AC43)</f>
        <v>232</v>
      </c>
      <c r="AD41" s="56">
        <f>SUM(AD42:AD43)</f>
        <v>6</v>
      </c>
      <c r="AE41" s="56">
        <v>2</v>
      </c>
      <c r="AF41" s="56">
        <f>SUM(AF42:AF44)</f>
        <v>10</v>
      </c>
      <c r="AG41" s="56">
        <f>SUM(AG42:AG44)</f>
        <v>106</v>
      </c>
      <c r="AH41" s="56">
        <f>AH44+AI41+AJ41</f>
        <v>192</v>
      </c>
      <c r="AI41" s="56">
        <v>6</v>
      </c>
      <c r="AJ41" s="56">
        <v>6</v>
      </c>
      <c r="AK41" s="56">
        <v>0</v>
      </c>
      <c r="AL41" s="51">
        <v>0</v>
      </c>
    </row>
    <row r="42" spans="1:39" ht="111" customHeight="1" x14ac:dyDescent="0.25">
      <c r="A42" s="41" t="s">
        <v>92</v>
      </c>
      <c r="B42" s="52" t="s">
        <v>93</v>
      </c>
      <c r="C42" s="17"/>
      <c r="D42" s="19"/>
      <c r="E42" s="31" t="s">
        <v>21</v>
      </c>
      <c r="F42" s="19"/>
      <c r="G42" s="19"/>
      <c r="H42" s="19"/>
      <c r="I42" s="19"/>
      <c r="J42" s="19"/>
      <c r="K42" s="25">
        <f>AC42</f>
        <v>124</v>
      </c>
      <c r="L42" s="17">
        <f>AF42</f>
        <v>10</v>
      </c>
      <c r="M42" s="17">
        <f>AD42</f>
        <v>6</v>
      </c>
      <c r="N42" s="17">
        <f>AE42</f>
        <v>2</v>
      </c>
      <c r="O42" s="17">
        <f>AG42</f>
        <v>106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f>SUM(AD42:AG42)</f>
        <v>124</v>
      </c>
      <c r="AD42" s="17">
        <v>6</v>
      </c>
      <c r="AE42" s="17">
        <v>2</v>
      </c>
      <c r="AF42" s="17">
        <v>10</v>
      </c>
      <c r="AG42" s="17">
        <v>106</v>
      </c>
      <c r="AH42" s="17"/>
      <c r="AI42" s="17"/>
      <c r="AJ42" s="17"/>
      <c r="AK42" s="17"/>
      <c r="AL42" s="17"/>
    </row>
    <row r="43" spans="1:39" x14ac:dyDescent="0.25">
      <c r="A43" s="41" t="s">
        <v>94</v>
      </c>
      <c r="B43" s="53" t="s">
        <v>82</v>
      </c>
      <c r="C43" s="17"/>
      <c r="D43" s="19"/>
      <c r="E43" s="15" t="s">
        <v>60</v>
      </c>
      <c r="F43" s="19"/>
      <c r="G43" s="19"/>
      <c r="H43" s="19"/>
      <c r="I43" s="19"/>
      <c r="J43" s="19"/>
      <c r="K43" s="25">
        <f>AC43</f>
        <v>108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108</v>
      </c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9" ht="25.5" x14ac:dyDescent="0.25">
      <c r="A44" s="41" t="s">
        <v>95</v>
      </c>
      <c r="B44" s="52" t="s">
        <v>84</v>
      </c>
      <c r="C44" s="17"/>
      <c r="D44" s="19"/>
      <c r="E44" s="19"/>
      <c r="F44" s="15" t="s">
        <v>60</v>
      </c>
      <c r="G44" s="19"/>
      <c r="H44" s="19"/>
      <c r="I44" s="15"/>
      <c r="J44" s="19"/>
      <c r="K44" s="25">
        <f>AH44</f>
        <v>180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>
        <v>180</v>
      </c>
      <c r="AI44" s="17"/>
      <c r="AJ44" s="17"/>
      <c r="AK44" s="17"/>
      <c r="AL44" s="17"/>
    </row>
    <row r="45" spans="1:39" x14ac:dyDescent="0.25">
      <c r="A45" s="11"/>
      <c r="B45" s="12"/>
      <c r="C45" s="17"/>
      <c r="D45" s="19"/>
      <c r="E45" s="19"/>
      <c r="F45" s="15"/>
      <c r="G45" s="19"/>
      <c r="H45" s="19"/>
      <c r="I45" s="19"/>
      <c r="J45" s="19"/>
      <c r="K45" s="25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9" x14ac:dyDescent="0.25">
      <c r="A46" s="86" t="s">
        <v>30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23">
        <f>SUM(K24,K10)</f>
        <v>2916</v>
      </c>
      <c r="L46" s="24">
        <f>SUM(L25,L10)</f>
        <v>24</v>
      </c>
      <c r="M46" s="24">
        <f>SUM(M10)</f>
        <v>30</v>
      </c>
      <c r="N46" s="24">
        <f>SUM(N24,N10)</f>
        <v>58</v>
      </c>
      <c r="O46" s="24">
        <f>SUM(O24)</f>
        <v>534</v>
      </c>
      <c r="P46" s="24">
        <f>SUM(P11:P44)</f>
        <v>0</v>
      </c>
      <c r="Q46" s="24">
        <v>0</v>
      </c>
      <c r="R46" s="24">
        <v>0</v>
      </c>
      <c r="S46" s="24">
        <f>S10</f>
        <v>612</v>
      </c>
      <c r="T46" s="24">
        <f>T10</f>
        <v>12</v>
      </c>
      <c r="U46" s="24">
        <f>U10</f>
        <v>24</v>
      </c>
      <c r="V46" s="24"/>
      <c r="W46" s="24">
        <f>W10</f>
        <v>576</v>
      </c>
      <c r="X46" s="24">
        <f>X10</f>
        <v>864</v>
      </c>
      <c r="Y46" s="24">
        <f>Y10</f>
        <v>18</v>
      </c>
      <c r="Z46" s="24">
        <f>Z10</f>
        <v>10</v>
      </c>
      <c r="AA46" s="24"/>
      <c r="AB46" s="24">
        <f>AB10</f>
        <v>836</v>
      </c>
      <c r="AC46" s="24">
        <f>AC24</f>
        <v>936</v>
      </c>
      <c r="AD46" s="24">
        <f>AD32</f>
        <v>18</v>
      </c>
      <c r="AE46" s="24">
        <f>AE32</f>
        <v>6</v>
      </c>
      <c r="AF46" s="24">
        <f>AF24</f>
        <v>54</v>
      </c>
      <c r="AG46" s="24">
        <f>AG24</f>
        <v>534</v>
      </c>
      <c r="AH46" s="24">
        <f>AH32</f>
        <v>504</v>
      </c>
      <c r="AI46" s="24">
        <f>AI32</f>
        <v>18</v>
      </c>
      <c r="AJ46" s="24">
        <f>AJ32</f>
        <v>18</v>
      </c>
      <c r="AK46" s="24">
        <f>AK32</f>
        <v>0</v>
      </c>
      <c r="AL46" s="24">
        <f>AL32</f>
        <v>0</v>
      </c>
    </row>
    <row r="47" spans="1:39" ht="33" customHeight="1" thickBot="1" x14ac:dyDescent="0.3">
      <c r="A47" s="13" t="s">
        <v>31</v>
      </c>
      <c r="B47" s="93" t="s">
        <v>99</v>
      </c>
      <c r="C47" s="93"/>
      <c r="D47" s="93"/>
      <c r="E47" s="93"/>
      <c r="F47" s="93"/>
      <c r="G47" s="93"/>
      <c r="H47" s="93"/>
      <c r="I47" s="93"/>
      <c r="J47" s="93"/>
      <c r="K47" s="17">
        <v>36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9" ht="24.75" customHeight="1" thickBot="1" x14ac:dyDescent="0.3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7"/>
      <c r="N48" s="17"/>
      <c r="O48" s="17"/>
      <c r="P48" s="115" t="s">
        <v>32</v>
      </c>
      <c r="Q48" s="91" t="s">
        <v>33</v>
      </c>
      <c r="R48" s="92"/>
      <c r="S48" s="80">
        <f>W46+V46+U46+T46</f>
        <v>612</v>
      </c>
      <c r="T48" s="81"/>
      <c r="U48" s="81"/>
      <c r="V48" s="81"/>
      <c r="W48" s="82"/>
      <c r="X48" s="80">
        <f>AB46+AA46+Z46+Y46</f>
        <v>864</v>
      </c>
      <c r="Y48" s="81"/>
      <c r="Z48" s="81"/>
      <c r="AA48" s="81"/>
      <c r="AB48" s="82"/>
      <c r="AC48" s="80">
        <f>AG46+AF46+AE46+AD46</f>
        <v>612</v>
      </c>
      <c r="AD48" s="81"/>
      <c r="AE48" s="81"/>
      <c r="AF48" s="81"/>
      <c r="AG48" s="82"/>
      <c r="AH48" s="80">
        <f>AL46+AK46+AJ46+AI46</f>
        <v>36</v>
      </c>
      <c r="AI48" s="81"/>
      <c r="AJ48" s="81"/>
      <c r="AK48" s="81"/>
      <c r="AL48" s="82"/>
    </row>
    <row r="49" spans="1:38" ht="26.25" customHeight="1" thickBot="1" x14ac:dyDescent="0.3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16"/>
      <c r="Q49" s="91" t="s">
        <v>34</v>
      </c>
      <c r="R49" s="92"/>
      <c r="S49" s="80">
        <v>0</v>
      </c>
      <c r="T49" s="81"/>
      <c r="U49" s="81"/>
      <c r="V49" s="81"/>
      <c r="W49" s="82"/>
      <c r="X49" s="80">
        <v>0</v>
      </c>
      <c r="Y49" s="81"/>
      <c r="Z49" s="81"/>
      <c r="AA49" s="81"/>
      <c r="AB49" s="82"/>
      <c r="AC49" s="80">
        <f>SUM(AC43,AC39,AC35)</f>
        <v>324</v>
      </c>
      <c r="AD49" s="81"/>
      <c r="AE49" s="81"/>
      <c r="AF49" s="81"/>
      <c r="AG49" s="82"/>
      <c r="AH49" s="80">
        <f>R45</f>
        <v>0</v>
      </c>
      <c r="AI49" s="81"/>
      <c r="AJ49" s="81"/>
      <c r="AK49" s="81"/>
      <c r="AL49" s="82"/>
    </row>
    <row r="50" spans="1:38" ht="25.5" customHeight="1" thickBot="1" x14ac:dyDescent="0.3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9"/>
      <c r="P50" s="116"/>
      <c r="Q50" s="91" t="s">
        <v>35</v>
      </c>
      <c r="R50" s="92"/>
      <c r="S50" s="80">
        <v>0</v>
      </c>
      <c r="T50" s="81"/>
      <c r="U50" s="81"/>
      <c r="V50" s="81"/>
      <c r="W50" s="82"/>
      <c r="X50" s="80">
        <v>0</v>
      </c>
      <c r="Y50" s="81"/>
      <c r="Z50" s="81"/>
      <c r="AA50" s="81"/>
      <c r="AB50" s="82"/>
      <c r="AC50" s="80">
        <v>0</v>
      </c>
      <c r="AD50" s="81"/>
      <c r="AE50" s="81"/>
      <c r="AF50" s="81"/>
      <c r="AG50" s="82"/>
      <c r="AH50" s="80">
        <f>SUM(AH44,AH40,AH36)</f>
        <v>468</v>
      </c>
      <c r="AI50" s="81"/>
      <c r="AJ50" s="81"/>
      <c r="AK50" s="81"/>
      <c r="AL50" s="82"/>
    </row>
    <row r="51" spans="1:38" ht="28.5" customHeight="1" thickBot="1" x14ac:dyDescent="0.3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6"/>
      <c r="Q51" s="91" t="s">
        <v>64</v>
      </c>
      <c r="R51" s="92"/>
      <c r="S51" s="80">
        <v>0</v>
      </c>
      <c r="T51" s="81"/>
      <c r="U51" s="81"/>
      <c r="V51" s="81"/>
      <c r="W51" s="82"/>
      <c r="X51" s="80">
        <v>0</v>
      </c>
      <c r="Y51" s="81"/>
      <c r="Z51" s="81"/>
      <c r="AA51" s="81"/>
      <c r="AB51" s="82"/>
      <c r="AC51" s="80">
        <v>0</v>
      </c>
      <c r="AD51" s="81"/>
      <c r="AE51" s="81"/>
      <c r="AF51" s="81"/>
      <c r="AG51" s="82"/>
      <c r="AH51" s="80">
        <v>0</v>
      </c>
      <c r="AI51" s="81"/>
      <c r="AJ51" s="81"/>
      <c r="AK51" s="81"/>
      <c r="AL51" s="82"/>
    </row>
    <row r="52" spans="1:38" ht="16.149999999999999" customHeight="1" thickBot="1" x14ac:dyDescent="0.3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116"/>
      <c r="Q52" s="91" t="s">
        <v>36</v>
      </c>
      <c r="R52" s="92"/>
      <c r="S52" s="80">
        <v>3</v>
      </c>
      <c r="T52" s="81"/>
      <c r="U52" s="81"/>
      <c r="V52" s="81"/>
      <c r="W52" s="82"/>
      <c r="X52" s="80">
        <v>3</v>
      </c>
      <c r="Y52" s="81"/>
      <c r="Z52" s="81"/>
      <c r="AA52" s="81"/>
      <c r="AB52" s="82"/>
      <c r="AC52" s="80">
        <v>3</v>
      </c>
      <c r="AD52" s="81"/>
      <c r="AE52" s="81"/>
      <c r="AF52" s="81"/>
      <c r="AG52" s="82"/>
      <c r="AH52" s="80">
        <v>3</v>
      </c>
      <c r="AI52" s="81"/>
      <c r="AJ52" s="81"/>
      <c r="AK52" s="81"/>
      <c r="AL52" s="82"/>
    </row>
    <row r="53" spans="1:38" ht="13.9" customHeight="1" thickBot="1" x14ac:dyDescent="0.3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16"/>
      <c r="Q53" s="91" t="s">
        <v>37</v>
      </c>
      <c r="R53" s="92"/>
      <c r="S53" s="80"/>
      <c r="T53" s="81"/>
      <c r="U53" s="81"/>
      <c r="V53" s="81"/>
      <c r="W53" s="82"/>
      <c r="X53" s="80">
        <v>10</v>
      </c>
      <c r="Y53" s="81"/>
      <c r="Z53" s="81"/>
      <c r="AA53" s="81"/>
      <c r="AB53" s="82"/>
      <c r="AC53" s="80">
        <v>9</v>
      </c>
      <c r="AD53" s="81"/>
      <c r="AE53" s="81"/>
      <c r="AF53" s="81"/>
      <c r="AG53" s="82"/>
      <c r="AH53" s="80">
        <v>3</v>
      </c>
      <c r="AI53" s="81"/>
      <c r="AJ53" s="81"/>
      <c r="AK53" s="81"/>
      <c r="AL53" s="82"/>
    </row>
    <row r="54" spans="1:38" ht="15.75" customHeight="1" thickBot="1" x14ac:dyDescent="0.3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7"/>
      <c r="Q54" s="91" t="s">
        <v>38</v>
      </c>
      <c r="R54" s="92"/>
      <c r="S54" s="80"/>
      <c r="T54" s="81"/>
      <c r="U54" s="81"/>
      <c r="V54" s="81"/>
      <c r="W54" s="82"/>
      <c r="X54" s="80"/>
      <c r="Y54" s="81"/>
      <c r="Z54" s="81"/>
      <c r="AA54" s="81"/>
      <c r="AB54" s="82"/>
      <c r="AC54" s="80"/>
      <c r="AD54" s="81"/>
      <c r="AE54" s="81"/>
      <c r="AF54" s="81"/>
      <c r="AG54" s="82"/>
      <c r="AH54" s="80"/>
      <c r="AI54" s="81"/>
      <c r="AJ54" s="81"/>
      <c r="AK54" s="81"/>
      <c r="AL54" s="82"/>
    </row>
  </sheetData>
  <mergeCells count="85">
    <mergeCell ref="A54:O54"/>
    <mergeCell ref="Q54:R54"/>
    <mergeCell ref="O6:O7"/>
    <mergeCell ref="S53:W53"/>
    <mergeCell ref="A49:O49"/>
    <mergeCell ref="A50:O50"/>
    <mergeCell ref="A51:O51"/>
    <mergeCell ref="A52:O52"/>
    <mergeCell ref="A53:O53"/>
    <mergeCell ref="C9:J9"/>
    <mergeCell ref="A46:J46"/>
    <mergeCell ref="W6:W7"/>
    <mergeCell ref="L5:L7"/>
    <mergeCell ref="A48:L48"/>
    <mergeCell ref="P48:P54"/>
    <mergeCell ref="Q48:R48"/>
    <mergeCell ref="Q49:R49"/>
    <mergeCell ref="AG6:AG7"/>
    <mergeCell ref="AH6:AH7"/>
    <mergeCell ref="R6:R7"/>
    <mergeCell ref="S6:S7"/>
    <mergeCell ref="M6:M7"/>
    <mergeCell ref="N6:N7"/>
    <mergeCell ref="AI6:AI7"/>
    <mergeCell ref="AJ6:AJ7"/>
    <mergeCell ref="A4:A8"/>
    <mergeCell ref="B4:B8"/>
    <mergeCell ref="C4:J8"/>
    <mergeCell ref="K4:R4"/>
    <mergeCell ref="S4:AL4"/>
    <mergeCell ref="K5:K7"/>
    <mergeCell ref="AC5:AG5"/>
    <mergeCell ref="AH5:AL5"/>
    <mergeCell ref="AL6:AL7"/>
    <mergeCell ref="AA6:AA7"/>
    <mergeCell ref="AB6:AB7"/>
    <mergeCell ref="AK6:AK7"/>
    <mergeCell ref="AC6:AC7"/>
    <mergeCell ref="X6:X7"/>
    <mergeCell ref="Q53:R53"/>
    <mergeCell ref="B47:J47"/>
    <mergeCell ref="AD6:AD7"/>
    <mergeCell ref="AE6:AE7"/>
    <mergeCell ref="AF6:AF7"/>
    <mergeCell ref="U6:U7"/>
    <mergeCell ref="V6:V7"/>
    <mergeCell ref="Y6:Y7"/>
    <mergeCell ref="Z6:Z7"/>
    <mergeCell ref="Q50:R50"/>
    <mergeCell ref="Q51:R51"/>
    <mergeCell ref="Q52:R52"/>
    <mergeCell ref="M5:R5"/>
    <mergeCell ref="S5:W5"/>
    <mergeCell ref="X5:AB5"/>
    <mergeCell ref="P6:Q6"/>
    <mergeCell ref="T6:T7"/>
    <mergeCell ref="S54:W54"/>
    <mergeCell ref="X48:AB48"/>
    <mergeCell ref="X52:AB52"/>
    <mergeCell ref="X53:AB53"/>
    <mergeCell ref="X54:AB54"/>
    <mergeCell ref="X51:AB51"/>
    <mergeCell ref="X50:AB50"/>
    <mergeCell ref="X49:AB49"/>
    <mergeCell ref="S48:W48"/>
    <mergeCell ref="S49:W49"/>
    <mergeCell ref="S50:W50"/>
    <mergeCell ref="S51:W51"/>
    <mergeCell ref="S52:W52"/>
    <mergeCell ref="AG1:AL1"/>
    <mergeCell ref="AC54:AG54"/>
    <mergeCell ref="AH54:AL54"/>
    <mergeCell ref="AH53:AL53"/>
    <mergeCell ref="AH52:AL52"/>
    <mergeCell ref="AC48:AG48"/>
    <mergeCell ref="AC49:AG49"/>
    <mergeCell ref="AC50:AG50"/>
    <mergeCell ref="AC51:AG51"/>
    <mergeCell ref="AC52:AG52"/>
    <mergeCell ref="AH51:AL51"/>
    <mergeCell ref="AH50:AL50"/>
    <mergeCell ref="AH49:AL49"/>
    <mergeCell ref="AH48:AL48"/>
    <mergeCell ref="AC53:AG53"/>
    <mergeCell ref="A3:AL3"/>
  </mergeCells>
  <pageMargins left="0.31496062992125984" right="0.31496062992125984" top="0.19685039370078741" bottom="0.27559055118110237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2023-08-16T09:25:33Z</cp:lastPrinted>
  <dcterms:created xsi:type="dcterms:W3CDTF">2020-04-17T11:48:32Z</dcterms:created>
  <dcterms:modified xsi:type="dcterms:W3CDTF">2023-12-13T02:28:13Z</dcterms:modified>
</cp:coreProperties>
</file>