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3260" windowHeight="8940" firstSheet="2" activeTab="2"/>
  </bookViews>
  <sheets>
    <sheet name="граф аттестаций" sheetId="1" r:id="rId1"/>
    <sheet name="график уч процесса" sheetId="2" r:id="rId2"/>
    <sheet name="план уч.проц" sheetId="3" r:id="rId3"/>
    <sheet name="заголовок" sheetId="4" r:id="rId4"/>
    <sheet name="практика" sheetId="5" r:id="rId5"/>
    <sheet name="Пояснения к рабочему плану  " sheetId="6" r:id="rId6"/>
  </sheets>
  <definedNames/>
  <calcPr fullCalcOnLoad="1"/>
</workbook>
</file>

<file path=xl/sharedStrings.xml><?xml version="1.0" encoding="utf-8"?>
<sst xmlns="http://schemas.openxmlformats.org/spreadsheetml/2006/main" count="550" uniqueCount="383">
  <si>
    <t>Номер календарных недель</t>
  </si>
  <si>
    <t>Порядковые номера недель учебного года</t>
  </si>
  <si>
    <t>Индекс</t>
  </si>
  <si>
    <t>Наименование циклов, разделов, дисциплин, профессиональных модулей, МДК, практик</t>
  </si>
  <si>
    <t>Виды учебной нагрузки</t>
  </si>
  <si>
    <t>30авг-5сент</t>
  </si>
  <si>
    <t>Сентябрь</t>
  </si>
  <si>
    <t>Октябрь</t>
  </si>
  <si>
    <t>Ноябрь</t>
  </si>
  <si>
    <t>Декабрь</t>
  </si>
  <si>
    <t>Январь</t>
  </si>
  <si>
    <t>Февраль</t>
  </si>
  <si>
    <t>Март</t>
  </si>
  <si>
    <t>Апрель</t>
  </si>
  <si>
    <t>Май</t>
  </si>
  <si>
    <t>Июнь</t>
  </si>
  <si>
    <t>Июль</t>
  </si>
  <si>
    <t>Август</t>
  </si>
  <si>
    <t>27сен-3окт</t>
  </si>
  <si>
    <t>29нояб-5дек</t>
  </si>
  <si>
    <t>27дек-2янв</t>
  </si>
  <si>
    <t>31янв-6фев</t>
  </si>
  <si>
    <t>28фев-6мар</t>
  </si>
  <si>
    <t>28мар-3апр</t>
  </si>
  <si>
    <t>25апр-1мая</t>
  </si>
  <si>
    <t>30мая-5июн</t>
  </si>
  <si>
    <t>27июн-3июл</t>
  </si>
  <si>
    <t>29авг-4сен</t>
  </si>
  <si>
    <t>Физическая культура</t>
  </si>
  <si>
    <t>Профессиональные модули</t>
  </si>
  <si>
    <t>Профессиональный цикл</t>
  </si>
  <si>
    <t>Общепрофессиональный цикл</t>
  </si>
  <si>
    <t>Математический и общий естественнонаучный цикл</t>
  </si>
  <si>
    <t>Общий гуманитарный и социально-экономический цикл</t>
  </si>
  <si>
    <t>Общеобразовательный цикл</t>
  </si>
  <si>
    <t>Всего час в неделю обязательной учебной нагрузки</t>
  </si>
  <si>
    <t>Всего час в неделю самостоятельной работы студентов</t>
  </si>
  <si>
    <t>Всего часов в неделю</t>
  </si>
  <si>
    <t>Формы промежуточной аттестации</t>
  </si>
  <si>
    <t>максимальная</t>
  </si>
  <si>
    <t>всего занятий</t>
  </si>
  <si>
    <t>Учебная нагрузка обучающихся(час.)</t>
  </si>
  <si>
    <t>Обязательная аудиторная</t>
  </si>
  <si>
    <t>I курс</t>
  </si>
  <si>
    <t>II курс</t>
  </si>
  <si>
    <t>III курс</t>
  </si>
  <si>
    <t>IV курс</t>
  </si>
  <si>
    <t>курсовых работ (проектов)</t>
  </si>
  <si>
    <t>0.000</t>
  </si>
  <si>
    <t>ПДП</t>
  </si>
  <si>
    <t>Преддипломная практика</t>
  </si>
  <si>
    <t>ОГСЭ.01</t>
  </si>
  <si>
    <t>Распределение обязательной нагрузки по курсам и семестрам                                                           (час.в семестр)</t>
  </si>
  <si>
    <t>ЕН.00</t>
  </si>
  <si>
    <t>ОП.00</t>
  </si>
  <si>
    <t>Общепрофессиональные дисциплины</t>
  </si>
  <si>
    <t>ПМ.00</t>
  </si>
  <si>
    <t xml:space="preserve">Всего  </t>
  </si>
  <si>
    <t>экзаменов</t>
  </si>
  <si>
    <t>ОДБ.00</t>
  </si>
  <si>
    <t>Иностранный язык</t>
  </si>
  <si>
    <t>Математика</t>
  </si>
  <si>
    <t>Основы безопасности жизнедеятельности</t>
  </si>
  <si>
    <t>Основы философии</t>
  </si>
  <si>
    <t>История</t>
  </si>
  <si>
    <t>Безопасность жизнедеятельности</t>
  </si>
  <si>
    <t>Учебная практика</t>
  </si>
  <si>
    <t>Самостоятельная работа</t>
  </si>
  <si>
    <t>1. График учебного процесса</t>
  </si>
  <si>
    <t>2. Сводные данные по бюджету времени</t>
  </si>
  <si>
    <t>сентябрь</t>
  </si>
  <si>
    <t>октябрь</t>
  </si>
  <si>
    <t>ноябрь</t>
  </si>
  <si>
    <t>декабрь</t>
  </si>
  <si>
    <t>январь</t>
  </si>
  <si>
    <t>февраль</t>
  </si>
  <si>
    <t>март</t>
  </si>
  <si>
    <t>апрель</t>
  </si>
  <si>
    <t>май</t>
  </si>
  <si>
    <t>июнь</t>
  </si>
  <si>
    <t xml:space="preserve">  </t>
  </si>
  <si>
    <t xml:space="preserve"> </t>
  </si>
  <si>
    <t>июль</t>
  </si>
  <si>
    <t>август</t>
  </si>
  <si>
    <t>курсы</t>
  </si>
  <si>
    <t>теор. обуч.</t>
  </si>
  <si>
    <t>промежуточн. аттестация. недель</t>
  </si>
  <si>
    <t>учебн. и производ. практика час.(нед)</t>
  </si>
  <si>
    <t>Государственная (итогов) аттестация</t>
  </si>
  <si>
    <t>недель</t>
  </si>
  <si>
    <t>1-- 7</t>
  </si>
  <si>
    <t>8 -- 14</t>
  </si>
  <si>
    <t>15--21</t>
  </si>
  <si>
    <t>22--28</t>
  </si>
  <si>
    <t>29--5</t>
  </si>
  <si>
    <t>6 -- 12</t>
  </si>
  <si>
    <t>13 -- 19</t>
  </si>
  <si>
    <t>20 -- 26</t>
  </si>
  <si>
    <t>27 -- 2</t>
  </si>
  <si>
    <t>10 --16</t>
  </si>
  <si>
    <t>17-23</t>
  </si>
  <si>
    <t>24 -- 30</t>
  </si>
  <si>
    <t>29 -- 4</t>
  </si>
  <si>
    <t>5 -- 11</t>
  </si>
  <si>
    <t>12 -- 18</t>
  </si>
  <si>
    <t>19 -- 25</t>
  </si>
  <si>
    <t>26 -- 1</t>
  </si>
  <si>
    <t>2 -- 8</t>
  </si>
  <si>
    <t>9 -- 15</t>
  </si>
  <si>
    <t>16 -- 22</t>
  </si>
  <si>
    <t>23 -- 1</t>
  </si>
  <si>
    <t>23 -- 29</t>
  </si>
  <si>
    <t>30 --- 5</t>
  </si>
  <si>
    <t>27 -- 3</t>
  </si>
  <si>
    <t>4 -- 10</t>
  </si>
  <si>
    <t>11 -- 17</t>
  </si>
  <si>
    <t>18 -- 24</t>
  </si>
  <si>
    <t>25 --31</t>
  </si>
  <si>
    <t>29 -- 5</t>
  </si>
  <si>
    <t>3 -- 9</t>
  </si>
  <si>
    <t>10 -- 16</t>
  </si>
  <si>
    <t>17 --- 23</t>
  </si>
  <si>
    <t>часов</t>
  </si>
  <si>
    <t>учебная
практика</t>
  </si>
  <si>
    <t>по профилю специальн.</t>
  </si>
  <si>
    <t>преддипл. практика</t>
  </si>
  <si>
    <t>Каникулы</t>
  </si>
  <si>
    <t>III</t>
  </si>
  <si>
    <t>ИТОГО:</t>
  </si>
  <si>
    <t>Х</t>
  </si>
  <si>
    <t>Государственная итоговая аттестация</t>
  </si>
  <si>
    <t>Всего аттестаций  в  неделю</t>
  </si>
  <si>
    <t>Курс</t>
  </si>
  <si>
    <t>1.2. Календарный график аттестаций</t>
  </si>
  <si>
    <t>лаб и практ занятий, включая семинары</t>
  </si>
  <si>
    <t>УТВЕРЖДАЮ</t>
  </si>
  <si>
    <t>"</t>
  </si>
  <si>
    <t>г.</t>
  </si>
  <si>
    <t>№</t>
  </si>
  <si>
    <t>D</t>
  </si>
  <si>
    <t>7. Перечень необходимых кабинетов, лабораторий и т.д.</t>
  </si>
  <si>
    <t xml:space="preserve">№
</t>
  </si>
  <si>
    <t xml:space="preserve">НАИМЕНОВАНИЕ
</t>
  </si>
  <si>
    <t>Семестр</t>
  </si>
  <si>
    <t>Недель</t>
  </si>
  <si>
    <t>I</t>
  </si>
  <si>
    <t>Кабинеты</t>
  </si>
  <si>
    <t>II</t>
  </si>
  <si>
    <t>Лаборатории</t>
  </si>
  <si>
    <t>Спортивный комплекс</t>
  </si>
  <si>
    <t>Спортивный зал</t>
  </si>
  <si>
    <t>IV</t>
  </si>
  <si>
    <t>Библиотека</t>
  </si>
  <si>
    <t>V</t>
  </si>
  <si>
    <t>VI</t>
  </si>
  <si>
    <t>Актовый зал</t>
  </si>
  <si>
    <t>Учебная практика:</t>
  </si>
  <si>
    <t>5. Практика.</t>
  </si>
  <si>
    <t>Производственная практика (по профилю специальности):</t>
  </si>
  <si>
    <t xml:space="preserve">Производственная практика </t>
  </si>
  <si>
    <t>Производственная практика (Преддипломная)</t>
  </si>
  <si>
    <t>Директор            Н.И.</t>
  </si>
  <si>
    <t>Химия</t>
  </si>
  <si>
    <t>Физика</t>
  </si>
  <si>
    <t>Основы экономики организации</t>
  </si>
  <si>
    <t>Охрана труда</t>
  </si>
  <si>
    <t>Инженерная графика</t>
  </si>
  <si>
    <t>Техническая механика</t>
  </si>
  <si>
    <t>Электротехника и электроника</t>
  </si>
  <si>
    <t>Метрология, стандартизация и сертификация</t>
  </si>
  <si>
    <t>Технология металлов</t>
  </si>
  <si>
    <t>Химические и физико-химические методы анализа</t>
  </si>
  <si>
    <t>Фаттахова</t>
  </si>
  <si>
    <t>Гуманитарных и социально-экономических дисциплин</t>
  </si>
  <si>
    <t>Математики</t>
  </si>
  <si>
    <t>Информатики и информационных технологий</t>
  </si>
  <si>
    <t>Инженерной графики</t>
  </si>
  <si>
    <t>Металлургического производства</t>
  </si>
  <si>
    <t>Экономических дисциплин</t>
  </si>
  <si>
    <t>Метрологии стандартизации и сертификации</t>
  </si>
  <si>
    <t>Безопасности жизнедеятельности и охраны труда</t>
  </si>
  <si>
    <t>Мастерские</t>
  </si>
  <si>
    <t>Слесарная</t>
  </si>
  <si>
    <t>Механообрабатывающая</t>
  </si>
  <si>
    <t>Технической механики</t>
  </si>
  <si>
    <t xml:space="preserve">Электротехники и электроники </t>
  </si>
  <si>
    <t>Информатика</t>
  </si>
  <si>
    <t>Топливо и печи</t>
  </si>
  <si>
    <t>Разработка, внедрение и ведение технологических процессов термической и химико-термической обработки металлов</t>
  </si>
  <si>
    <t>Технология термического производства</t>
  </si>
  <si>
    <t>Контроль за соблюдением технологической дисциплины,эксплуатацией оборудования и качества металлов</t>
  </si>
  <si>
    <t>Контроль качества термической и химико-термической обработки</t>
  </si>
  <si>
    <t>Проведение металлографических исследований и механических испытаний</t>
  </si>
  <si>
    <t>Металловедение</t>
  </si>
  <si>
    <t>ПП.03</t>
  </si>
  <si>
    <t>Организация и планирование работы коллектива исполнителей и обеспечение безопасности труда термического подразделения</t>
  </si>
  <si>
    <t>Организация и планирование термического производства</t>
  </si>
  <si>
    <t>Призводственная практика</t>
  </si>
  <si>
    <t>Основы теории термической обработки металлов</t>
  </si>
  <si>
    <t xml:space="preserve">  в том числе:</t>
  </si>
  <si>
    <t>П.00</t>
  </si>
  <si>
    <t>ПМ.01</t>
  </si>
  <si>
    <t>УП. 01</t>
  </si>
  <si>
    <t>ПП. 01</t>
  </si>
  <si>
    <t>ПМ. 02</t>
  </si>
  <si>
    <t>УП.02</t>
  </si>
  <si>
    <t>ПП.02</t>
  </si>
  <si>
    <t>ПМ.03</t>
  </si>
  <si>
    <t>ПМ.04</t>
  </si>
  <si>
    <t>ПП.04</t>
  </si>
  <si>
    <t>ПМ .05</t>
  </si>
  <si>
    <t>УП.05</t>
  </si>
  <si>
    <t>ВСЕГО:</t>
  </si>
  <si>
    <t>ГИА</t>
  </si>
  <si>
    <t>Государственная (итоговая) аттестация</t>
  </si>
  <si>
    <t>учебн.практ</t>
  </si>
  <si>
    <t>произ.практ.</t>
  </si>
  <si>
    <t>преддип.пр.</t>
  </si>
  <si>
    <t>дифф.зач.</t>
  </si>
  <si>
    <t>зачет</t>
  </si>
  <si>
    <t>дисцип.и МДК</t>
  </si>
  <si>
    <t>ПП.05</t>
  </si>
  <si>
    <t>Химических и физико-химических методов анализа</t>
  </si>
  <si>
    <t>Согласовано:</t>
  </si>
  <si>
    <t>_________________С.Б.Иваницкий</t>
  </si>
  <si>
    <t>УП.04</t>
  </si>
  <si>
    <t>УП.03</t>
  </si>
  <si>
    <t>Выполнение работ по одной или нескольким профессиям рабочих, должностям служащих(профессия : Термист)</t>
  </si>
  <si>
    <t>Оборудование для термического производства</t>
  </si>
  <si>
    <t>Технология термических работ</t>
  </si>
  <si>
    <t>нед</t>
  </si>
  <si>
    <t>Э</t>
  </si>
  <si>
    <t>К</t>
  </si>
  <si>
    <t>24 -- 31</t>
  </si>
  <si>
    <r>
      <t>У</t>
    </r>
    <r>
      <rPr>
        <sz val="5"/>
        <rFont val="Times New Roman"/>
        <family val="1"/>
      </rPr>
      <t>4</t>
    </r>
  </si>
  <si>
    <r>
      <t>П</t>
    </r>
    <r>
      <rPr>
        <sz val="5"/>
        <rFont val="Times New Roman"/>
        <family val="1"/>
      </rPr>
      <t>4</t>
    </r>
  </si>
  <si>
    <r>
      <t>У</t>
    </r>
    <r>
      <rPr>
        <sz val="5"/>
        <rFont val="Times New Roman"/>
        <family val="1"/>
      </rPr>
      <t>5</t>
    </r>
  </si>
  <si>
    <r>
      <t>П</t>
    </r>
    <r>
      <rPr>
        <sz val="5"/>
        <rFont val="Times New Roman"/>
        <family val="1"/>
      </rPr>
      <t>5</t>
    </r>
  </si>
  <si>
    <t>∆</t>
  </si>
  <si>
    <r>
      <t>У</t>
    </r>
    <r>
      <rPr>
        <sz val="5"/>
        <rFont val="Times New Roman"/>
        <family val="1"/>
      </rPr>
      <t>1</t>
    </r>
  </si>
  <si>
    <r>
      <t>П</t>
    </r>
    <r>
      <rPr>
        <sz val="5"/>
        <rFont val="Times New Roman"/>
        <family val="1"/>
      </rPr>
      <t>1</t>
    </r>
  </si>
  <si>
    <r>
      <t>У</t>
    </r>
    <r>
      <rPr>
        <sz val="5"/>
        <rFont val="Times New Roman"/>
        <family val="1"/>
      </rPr>
      <t>2</t>
    </r>
  </si>
  <si>
    <r>
      <t>П</t>
    </r>
    <r>
      <rPr>
        <sz val="5"/>
        <rFont val="Times New Roman"/>
        <family val="1"/>
      </rPr>
      <t>2</t>
    </r>
  </si>
  <si>
    <r>
      <t>У</t>
    </r>
    <r>
      <rPr>
        <sz val="5"/>
        <rFont val="Times New Roman"/>
        <family val="1"/>
      </rPr>
      <t>3</t>
    </r>
  </si>
  <si>
    <r>
      <t>П</t>
    </r>
    <r>
      <rPr>
        <sz val="5"/>
        <rFont val="Times New Roman"/>
        <family val="1"/>
      </rPr>
      <t>3</t>
    </r>
  </si>
  <si>
    <t>Ух</t>
  </si>
  <si>
    <t>Пх</t>
  </si>
  <si>
    <t>Топливо и печей</t>
  </si>
  <si>
    <t>Оборудования термических цехов</t>
  </si>
  <si>
    <t>Итоговой государственной аттестации и курсового проектирования</t>
  </si>
  <si>
    <t>Методический</t>
  </si>
  <si>
    <t>Металловедения</t>
  </si>
  <si>
    <t>Термической обработки металлов</t>
  </si>
  <si>
    <t>Автомотизации технологических процессов</t>
  </si>
  <si>
    <t>Методов испытания и контроля качества металлов</t>
  </si>
  <si>
    <t>Читальный зал с выходом в Интернет</t>
  </si>
  <si>
    <t>Открытый стадион широкого профиля</t>
  </si>
  <si>
    <t>Стрелковый тир (электронный)</t>
  </si>
  <si>
    <t>Выполнение работ по профессии: Термист</t>
  </si>
  <si>
    <t>Разработка,внедрение и ведение технологических процессов термической и химико-термической обработки металлов</t>
  </si>
  <si>
    <t>4 нед.</t>
  </si>
  <si>
    <t>-;дз/-;-/-;-/-;-</t>
  </si>
  <si>
    <t>дз;э/-;-/-;-/-;-</t>
  </si>
  <si>
    <t>-;-/дз ;-/-;-/-;-</t>
  </si>
  <si>
    <t>-;-/ дз ;-/-;-/-;-</t>
  </si>
  <si>
    <t>-;-/-; э /-;-/-;-</t>
  </si>
  <si>
    <t>-;-/-;-/-;-/ кдз;-</t>
  </si>
  <si>
    <t>-;-/-;-/дз;-/-;-</t>
  </si>
  <si>
    <t>-;-/-;дз/-;-/-;-</t>
  </si>
  <si>
    <t>-;-/-;-/-;кдз/-;-</t>
  </si>
  <si>
    <t>-;-/-;-/-;дз/-;-</t>
  </si>
  <si>
    <t>-;-/-;-/-;-/дз;-</t>
  </si>
  <si>
    <t>НАИМЕНОВАНИЕ</t>
  </si>
  <si>
    <t>4нед</t>
  </si>
  <si>
    <t>В.В. Щеулин</t>
  </si>
  <si>
    <t>Главный инженер ФГУП СЭО СОРАН</t>
  </si>
  <si>
    <t>августа</t>
  </si>
  <si>
    <t xml:space="preserve">- / 3/ 1 </t>
  </si>
  <si>
    <t xml:space="preserve">- / 2 /1 </t>
  </si>
  <si>
    <t>6 нед.</t>
  </si>
  <si>
    <t>Общий гуманитарный и социально-экономический учебный цикл</t>
  </si>
  <si>
    <t>ОГСЭ.01.</t>
  </si>
  <si>
    <t>ОГСЭ.03.</t>
  </si>
  <si>
    <t>ОГСЭ.04.</t>
  </si>
  <si>
    <t>Математический и общий естественнонаучный учебный цикл</t>
  </si>
  <si>
    <t>ЕН.01.</t>
  </si>
  <si>
    <t>ЕН.02.</t>
  </si>
  <si>
    <t>Профессиональный учебный цикл</t>
  </si>
  <si>
    <t>МДК.01.01.</t>
  </si>
  <si>
    <t>МДК.02.01.</t>
  </si>
  <si>
    <t>МДК.03.01.</t>
  </si>
  <si>
    <t>МДК.04.01.</t>
  </si>
  <si>
    <t>МДК.05.01.</t>
  </si>
  <si>
    <t>МДК.05.02.</t>
  </si>
  <si>
    <t>Общеобразовательные учебные дисциплины</t>
  </si>
  <si>
    <t xml:space="preserve">Общие </t>
  </si>
  <si>
    <t>ОУД.01.</t>
  </si>
  <si>
    <t>ОУД.02.</t>
  </si>
  <si>
    <t>ОУД.03.</t>
  </si>
  <si>
    <t>Математика: алгебра,начала матем. Анализа, геометрия</t>
  </si>
  <si>
    <t>ОУД.04.</t>
  </si>
  <si>
    <t>ОУД.05.</t>
  </si>
  <si>
    <t>ОУД.06.</t>
  </si>
  <si>
    <t>ОУД.07.</t>
  </si>
  <si>
    <t>ОУД.08.</t>
  </si>
  <si>
    <t>ОУД.09.</t>
  </si>
  <si>
    <t>ОУД.10.</t>
  </si>
  <si>
    <t>Обществознание (вкл.экономику и право)</t>
  </si>
  <si>
    <t>1 сем 17 нед . (17)</t>
  </si>
  <si>
    <t xml:space="preserve">2сем 22 нед. (22) </t>
  </si>
  <si>
    <t>-;э/-;-/-;-/-;-</t>
  </si>
  <si>
    <t>дз;-/-;-/-;-/-;-</t>
  </si>
  <si>
    <t xml:space="preserve">3 сем 17 нед.  (16) </t>
  </si>
  <si>
    <t>4сем 23 нед .(23)</t>
  </si>
  <si>
    <t xml:space="preserve">5сем 16нед. (12) </t>
  </si>
  <si>
    <t xml:space="preserve">8 сем 10 нед. </t>
  </si>
  <si>
    <t>ОУД.11.</t>
  </si>
  <si>
    <t>з;дз/- ;-/-;-/-;-</t>
  </si>
  <si>
    <t xml:space="preserve"> - ;-/з;дз/з;дз/дз;  - </t>
  </si>
  <si>
    <t xml:space="preserve"> дз ;э/-;-/-;-/-;-</t>
  </si>
  <si>
    <t>-;-/-;дз/-;дз/дз;-</t>
  </si>
  <si>
    <t>-;-/э ;-/-;-/-;-</t>
  </si>
  <si>
    <t xml:space="preserve"> -;-/-;э/-;-/-;-</t>
  </si>
  <si>
    <t>-;-/-;дз /-;-/-;-</t>
  </si>
  <si>
    <t>-;-/-; -/э;-/-;-</t>
  </si>
  <si>
    <t xml:space="preserve">    -;-/э;-/-;-/-;-</t>
  </si>
  <si>
    <t>-;-/-;э/-;-/-;-</t>
  </si>
  <si>
    <t>-;-/э;-/-;-/-;-</t>
  </si>
  <si>
    <t>-;-/-;дз/э;-/-;-</t>
  </si>
  <si>
    <t>-;-/-;-/кдз;-/ -;-</t>
  </si>
  <si>
    <t>'-;-/-;-/кдз;-/ -;-</t>
  </si>
  <si>
    <t>-;-/-;-/-;дз/дз;-</t>
  </si>
  <si>
    <t>'-;-/-;-/-;-/кдз;-</t>
  </si>
  <si>
    <t>-;-/-;-/-;-/кдз;-</t>
  </si>
  <si>
    <t xml:space="preserve">- / 3 / 1(к) </t>
  </si>
  <si>
    <t xml:space="preserve"> - / 12 / 7 </t>
  </si>
  <si>
    <t xml:space="preserve"> - / 5 / 6</t>
  </si>
  <si>
    <t xml:space="preserve"> - / 17 / 13</t>
  </si>
  <si>
    <t>- / 1 / 1</t>
  </si>
  <si>
    <t xml:space="preserve"> 2 / 8 / - </t>
  </si>
  <si>
    <t xml:space="preserve">  2 / 9  / 1</t>
  </si>
  <si>
    <t>По выбору из обезательных предметных областей</t>
  </si>
  <si>
    <t>ОГСЭ.02.</t>
  </si>
  <si>
    <t>ОП.01.</t>
  </si>
  <si>
    <t>ОП.02.</t>
  </si>
  <si>
    <t>ОП.03.</t>
  </si>
  <si>
    <t>ОП.04.</t>
  </si>
  <si>
    <t>ОП.05.</t>
  </si>
  <si>
    <t>ОП.06.</t>
  </si>
  <si>
    <t>ОП.07.</t>
  </si>
  <si>
    <t>ОП.08.</t>
  </si>
  <si>
    <t>ОП.09.</t>
  </si>
  <si>
    <t>ОП.10.</t>
  </si>
  <si>
    <t>ОП.11.</t>
  </si>
  <si>
    <t>Консультации  по 4 часа на человека  в год</t>
  </si>
  <si>
    <t>МДК 01.02</t>
  </si>
  <si>
    <t>Информационные технологии в профессиональной  деятельности</t>
  </si>
  <si>
    <t xml:space="preserve">6сем 24нед. (18)  </t>
  </si>
  <si>
    <t xml:space="preserve">7сем 30 нед. (14)   </t>
  </si>
  <si>
    <t>-;-/-;-/-;-/э;-</t>
  </si>
  <si>
    <t>- / 1/ 2</t>
  </si>
  <si>
    <t>- / 3 / 2</t>
  </si>
  <si>
    <t>Литература</t>
  </si>
  <si>
    <t>Русский язык</t>
  </si>
  <si>
    <t>Астрономия</t>
  </si>
  <si>
    <t>ОУД.12.</t>
  </si>
  <si>
    <t>ОУД.13.</t>
  </si>
  <si>
    <t xml:space="preserve">  1 / 6  / 3</t>
  </si>
  <si>
    <t xml:space="preserve">  - / 3  / 3</t>
  </si>
  <si>
    <t xml:space="preserve">  1 /10 / 6</t>
  </si>
  <si>
    <t>ПМ.06</t>
  </si>
  <si>
    <t xml:space="preserve">Неразрушающий контроль </t>
  </si>
  <si>
    <t>МДК.06.01.</t>
  </si>
  <si>
    <t>Виды неразрушающего контроля</t>
  </si>
  <si>
    <t>МДК.06.02</t>
  </si>
  <si>
    <t>Оформление документации по видам контроля</t>
  </si>
  <si>
    <t>УП.06</t>
  </si>
  <si>
    <t>ПП.06</t>
  </si>
  <si>
    <t>-;-/-;-/э;-/-;-</t>
  </si>
  <si>
    <t>-;-/-;-/ э;-/-;-</t>
  </si>
  <si>
    <t>- / 1/ 3</t>
  </si>
  <si>
    <t>3 /37/23</t>
  </si>
  <si>
    <t>Родной язык и родная литература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</si>
</sst>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
    <numFmt numFmtId="177" formatCode="0.0"/>
  </numFmts>
  <fonts count="92">
    <font>
      <sz val="10"/>
      <name val="Arial Cyr"/>
      <family val="0"/>
    </font>
    <font>
      <sz val="8"/>
      <name val="Arial Cyr"/>
      <family val="0"/>
    </font>
    <font>
      <sz val="7"/>
      <name val="Times New Roman"/>
      <family val="1"/>
    </font>
    <font>
      <sz val="8"/>
      <name val="Times New Roman"/>
      <family val="1"/>
    </font>
    <font>
      <sz val="10"/>
      <name val="Times New Roman"/>
      <family val="1"/>
    </font>
    <font>
      <b/>
      <sz val="10"/>
      <name val="Times New Roman"/>
      <family val="1"/>
    </font>
    <font>
      <b/>
      <sz val="10"/>
      <name val="Arial Cyr"/>
      <family val="0"/>
    </font>
    <font>
      <sz val="10"/>
      <color indexed="8"/>
      <name val="Times New Roman"/>
      <family val="1"/>
    </font>
    <font>
      <sz val="10"/>
      <color indexed="10"/>
      <name val="Times New Roman"/>
      <family val="1"/>
    </font>
    <font>
      <b/>
      <sz val="9"/>
      <name val="Times New Roman"/>
      <family val="1"/>
    </font>
    <font>
      <b/>
      <sz val="8"/>
      <name val="Times New Roman"/>
      <family val="1"/>
    </font>
    <font>
      <sz val="8"/>
      <color indexed="8"/>
      <name val="Times New Roman"/>
      <family val="1"/>
    </font>
    <font>
      <sz val="12"/>
      <name val="Arial Cyr"/>
      <family val="2"/>
    </font>
    <font>
      <sz val="11"/>
      <name val="Arial Cyr"/>
      <family val="2"/>
    </font>
    <font>
      <b/>
      <sz val="11"/>
      <name val="Arial Cyr"/>
      <family val="2"/>
    </font>
    <font>
      <sz val="8"/>
      <name val="Times New Roman Cyr"/>
      <family val="1"/>
    </font>
    <font>
      <sz val="7"/>
      <name val="Arial Cyr"/>
      <family val="0"/>
    </font>
    <font>
      <sz val="6"/>
      <name val="Arial Cyr"/>
      <family val="0"/>
    </font>
    <font>
      <b/>
      <sz val="8"/>
      <name val="Arial Cyr"/>
      <family val="0"/>
    </font>
    <font>
      <sz val="8"/>
      <name val="Symbol"/>
      <family val="1"/>
    </font>
    <font>
      <b/>
      <sz val="12"/>
      <name val="Arial Cyr"/>
      <family val="0"/>
    </font>
    <font>
      <sz val="11"/>
      <name val="Times New Roman"/>
      <family val="1"/>
    </font>
    <font>
      <sz val="12"/>
      <name val="Times New Roman"/>
      <family val="1"/>
    </font>
    <font>
      <b/>
      <sz val="11"/>
      <name val="Times New Roman"/>
      <family val="1"/>
    </font>
    <font>
      <b/>
      <sz val="12"/>
      <name val="Times New Roman"/>
      <family val="1"/>
    </font>
    <font>
      <b/>
      <sz val="12"/>
      <color indexed="8"/>
      <name val="Times New Roman"/>
      <family val="1"/>
    </font>
    <font>
      <sz val="10"/>
      <color indexed="8"/>
      <name val="Arial Cyr"/>
      <family val="0"/>
    </font>
    <font>
      <sz val="12"/>
      <color indexed="8"/>
      <name val="Times New Roman"/>
      <family val="1"/>
    </font>
    <font>
      <sz val="9"/>
      <name val="Times New Roman"/>
      <family val="1"/>
    </font>
    <font>
      <sz val="14"/>
      <name val="Arial Cyr"/>
      <family val="0"/>
    </font>
    <font>
      <b/>
      <sz val="20"/>
      <name val="Times New Roman"/>
      <family val="1"/>
    </font>
    <font>
      <sz val="5"/>
      <name val="Times New Roman"/>
      <family val="1"/>
    </font>
    <font>
      <sz val="8"/>
      <name val="Calibri"/>
      <family val="2"/>
    </font>
    <font>
      <b/>
      <sz val="7"/>
      <name val="Times New Roman"/>
      <family val="1"/>
    </font>
    <font>
      <b/>
      <sz val="10"/>
      <color indexed="8"/>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0"/>
    </font>
    <font>
      <b/>
      <sz val="11"/>
      <color indexed="8"/>
      <name val="Times New Roman"/>
      <family val="0"/>
    </font>
    <font>
      <u val="single"/>
      <sz val="12"/>
      <color indexed="8"/>
      <name val="Times New Roman"/>
      <family val="0"/>
    </font>
    <font>
      <b/>
      <sz val="20"/>
      <color indexed="8"/>
      <name val="Arial Cyr"/>
      <family val="0"/>
    </font>
    <font>
      <u val="single"/>
      <sz val="11"/>
      <color indexed="8"/>
      <name val="Calibri"/>
      <family val="0"/>
    </font>
    <font>
      <sz val="10"/>
      <color indexed="8"/>
      <name val="Calibri"/>
      <family val="0"/>
    </font>
    <font>
      <b/>
      <sz val="10"/>
      <color indexed="8"/>
      <name val="Arial Cyr"/>
      <family val="0"/>
    </font>
    <font>
      <b/>
      <sz val="8"/>
      <color indexed="8"/>
      <name val="Arial Cyr"/>
      <family val="0"/>
    </font>
    <font>
      <b/>
      <sz val="9"/>
      <color indexed="8"/>
      <name val="Times New Roman"/>
      <family val="0"/>
    </font>
    <font>
      <b/>
      <sz val="12"/>
      <color indexed="8"/>
      <name val="Arial Cyr"/>
      <family val="0"/>
    </font>
    <font>
      <sz val="11"/>
      <color indexed="8"/>
      <name val="Times New Roman"/>
      <family val="0"/>
    </font>
    <font>
      <u val="single"/>
      <sz val="11"/>
      <color indexed="8"/>
      <name val="Times New Roman"/>
      <family val="0"/>
    </font>
    <font>
      <sz val="12"/>
      <color indexed="8"/>
      <name val="Arial Cyr"/>
      <family val="0"/>
    </font>
    <font>
      <sz val="12"/>
      <color indexed="8"/>
      <name val="Arial"/>
      <family val="0"/>
    </font>
    <font>
      <i/>
      <sz val="11"/>
      <color indexed="8"/>
      <name val="Times New Roman"/>
      <family val="0"/>
    </font>
    <font>
      <sz val="11"/>
      <color indexed="10"/>
      <name val="Times New Roman"/>
      <family val="0"/>
    </font>
    <font>
      <i/>
      <u val="single"/>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ck"/>
      <top style="thin"/>
      <bottom style="thin"/>
    </border>
    <border>
      <left style="thick"/>
      <right style="thin"/>
      <top style="thin"/>
      <bottom style="thin"/>
    </border>
    <border>
      <left style="thin"/>
      <right style="thin"/>
      <top style="thin"/>
      <bottom style="medium"/>
    </border>
    <border>
      <left style="thin"/>
      <right style="thick"/>
      <top style="thin"/>
      <bottom style="medium"/>
    </border>
    <border>
      <left style="thick"/>
      <right>
        <color indexed="63"/>
      </right>
      <top style="thin"/>
      <bottom style="thin"/>
    </border>
    <border>
      <left>
        <color indexed="63"/>
      </left>
      <right style="double"/>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double"/>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thin"/>
    </border>
    <border>
      <left/>
      <right/>
      <top style="thin"/>
      <botto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style="double"/>
      <top style="medium"/>
      <bottom style="thin"/>
    </border>
    <border>
      <left style="medium"/>
      <right style="medium"/>
      <top>
        <color indexed="63"/>
      </top>
      <bottom style="medium"/>
    </border>
    <border>
      <left style="medium"/>
      <right>
        <color indexed="63"/>
      </right>
      <top>
        <color indexed="63"/>
      </top>
      <bottom style="thin"/>
    </border>
    <border>
      <left>
        <color indexed="63"/>
      </left>
      <right style="thin"/>
      <top style="medium"/>
      <bottom style="thin"/>
    </border>
    <border>
      <left>
        <color indexed="63"/>
      </left>
      <right style="medium"/>
      <top style="medium"/>
      <bottom style="thin"/>
    </border>
    <border>
      <left style="thick"/>
      <right>
        <color indexed="63"/>
      </right>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color indexed="63"/>
      </bottom>
    </border>
    <border>
      <left style="thin"/>
      <right style="double"/>
      <top style="thin"/>
      <bottom>
        <color indexed="63"/>
      </bottom>
    </border>
    <border>
      <left style="double"/>
      <right style="thin"/>
      <top style="thin"/>
      <bottom>
        <color indexed="63"/>
      </bottom>
    </border>
    <border>
      <left style="thick"/>
      <right>
        <color indexed="63"/>
      </right>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ck"/>
    </border>
    <border>
      <left style="thin"/>
      <right style="thin"/>
      <top style="thin"/>
      <bottom style="thick"/>
    </border>
    <border>
      <left style="thin"/>
      <right style="thick"/>
      <top style="thin"/>
      <bottom style="thick"/>
    </border>
    <border>
      <left style="thin"/>
      <right style="double"/>
      <top style="thin"/>
      <bottom style="thick"/>
    </border>
    <border>
      <left style="double"/>
      <right style="thin"/>
      <top style="thin"/>
      <bottom style="thick"/>
    </border>
    <border>
      <left>
        <color indexed="63"/>
      </left>
      <right style="thin"/>
      <top style="thin"/>
      <bottom>
        <color indexed="63"/>
      </bottom>
    </border>
    <border>
      <left style="thick"/>
      <right style="thick"/>
      <top style="thin"/>
      <bottom style="thin"/>
    </border>
    <border>
      <left style="thick"/>
      <right style="thick"/>
      <top style="thick"/>
      <bottom style="thick"/>
    </border>
    <border>
      <left style="thick"/>
      <right>
        <color indexed="63"/>
      </right>
      <top style="thick"/>
      <bottom style="thick"/>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style="thick"/>
      <bottom style="thick"/>
    </border>
    <border>
      <left style="thick"/>
      <right>
        <color indexed="63"/>
      </right>
      <top>
        <color indexed="63"/>
      </top>
      <bottom>
        <color indexed="63"/>
      </bottom>
    </border>
    <border>
      <left style="thick"/>
      <right style="thick"/>
      <top style="thin"/>
      <bottom>
        <color indexed="63"/>
      </bottom>
    </border>
    <border>
      <left/>
      <right/>
      <top/>
      <bottom style="thin"/>
    </border>
    <border>
      <left style="medium"/>
      <right style="medium"/>
      <top>
        <color indexed="63"/>
      </top>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ck"/>
      <top style="thick"/>
      <bottom style="thick"/>
    </border>
    <border>
      <left style="thick"/>
      <right>
        <color indexed="63"/>
      </right>
      <top style="thin"/>
      <bottom style="thick"/>
    </border>
    <border>
      <left>
        <color indexed="63"/>
      </left>
      <right style="thick"/>
      <top style="medium"/>
      <bottom style="thin"/>
    </border>
    <border>
      <left style="thick"/>
      <right>
        <color indexed="63"/>
      </right>
      <top>
        <color indexed="63"/>
      </top>
      <bottom style="thick"/>
    </border>
    <border>
      <left>
        <color indexed="63"/>
      </left>
      <right style="double"/>
      <top>
        <color indexed="63"/>
      </top>
      <bottom style="thick"/>
    </border>
    <border>
      <left>
        <color indexed="63"/>
      </left>
      <right style="thin"/>
      <top style="thin"/>
      <bottom style="thick"/>
    </border>
    <border>
      <left style="thin"/>
      <right style="double"/>
      <top>
        <color indexed="63"/>
      </top>
      <bottom style="thick"/>
    </border>
    <border>
      <left style="double"/>
      <right style="thin"/>
      <top>
        <color indexed="63"/>
      </top>
      <bottom style="thick"/>
    </border>
    <border>
      <left>
        <color indexed="63"/>
      </left>
      <right style="thin"/>
      <top>
        <color indexed="63"/>
      </top>
      <bottom>
        <color indexed="63"/>
      </bottom>
    </border>
    <border>
      <left style="thick"/>
      <right>
        <color indexed="63"/>
      </right>
      <top style="thick"/>
      <bottom style="thin"/>
    </border>
    <border>
      <left>
        <color indexed="63"/>
      </left>
      <right style="thick"/>
      <top style="thick"/>
      <bottom style="thick"/>
    </border>
    <border>
      <left>
        <color indexed="63"/>
      </left>
      <right style="thin"/>
      <top style="thick"/>
      <bottom style="thick"/>
    </border>
    <border>
      <left style="thick"/>
      <right style="thick"/>
      <top>
        <color indexed="63"/>
      </top>
      <bottom style="thin"/>
    </border>
    <border>
      <left style="thick"/>
      <right style="thick"/>
      <top>
        <color indexed="63"/>
      </top>
      <bottom>
        <color indexed="63"/>
      </bottom>
    </border>
    <border>
      <left style="thick"/>
      <right style="thick"/>
      <top style="thin"/>
      <bottom style="thick"/>
    </border>
    <border>
      <left style="thick"/>
      <right style="thin"/>
      <top style="thick"/>
      <bottom style="thick"/>
    </border>
    <border>
      <left style="thick"/>
      <right style="thick"/>
      <top style="thick"/>
      <bottom style="thin"/>
    </border>
    <border>
      <left>
        <color indexed="63"/>
      </left>
      <right>
        <color indexed="63"/>
      </right>
      <top style="medium"/>
      <bottom style="thin"/>
    </border>
    <border>
      <left style="double"/>
      <right style="thin"/>
      <top style="thick"/>
      <bottom style="thin"/>
    </border>
    <border>
      <left>
        <color indexed="63"/>
      </left>
      <right style="double"/>
      <top style="thick"/>
      <bottom style="thin"/>
    </border>
    <border>
      <left style="thin"/>
      <right>
        <color indexed="63"/>
      </right>
      <top>
        <color indexed="63"/>
      </top>
      <bottom style="thin"/>
    </border>
    <border>
      <left style="thin"/>
      <right>
        <color indexed="63"/>
      </right>
      <top style="thin"/>
      <bottom style="thin"/>
    </border>
    <border>
      <left style="thin"/>
      <right style="double"/>
      <top style="thick"/>
      <bottom style="thin"/>
    </border>
    <border>
      <left>
        <color indexed="63"/>
      </left>
      <right style="thick"/>
      <top>
        <color indexed="63"/>
      </top>
      <bottom>
        <color indexed="63"/>
      </bottom>
    </border>
    <border>
      <left style="thick"/>
      <right style="thick"/>
      <top style="medium"/>
      <bottom style="medium"/>
    </border>
    <border>
      <left style="medium"/>
      <right>
        <color indexed="63"/>
      </right>
      <top style="medium"/>
      <bottom style="medium"/>
    </border>
    <border>
      <left>
        <color indexed="63"/>
      </left>
      <right style="thin"/>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style="thin"/>
      <right style="double"/>
      <top style="thin"/>
      <bottom style="medium"/>
    </border>
    <border>
      <left style="double"/>
      <right style="double"/>
      <top style="medium"/>
      <bottom style="thin"/>
    </border>
    <border>
      <left style="double"/>
      <right style="double"/>
      <top style="thin"/>
      <bottom style="thin"/>
    </border>
    <border>
      <left style="double"/>
      <right style="double"/>
      <top style="thin"/>
      <bottom>
        <color indexed="63"/>
      </bottom>
    </border>
    <border>
      <left style="double"/>
      <right style="double"/>
      <top style="thin"/>
      <bottom style="thick"/>
    </border>
    <border>
      <left style="double"/>
      <right style="thin"/>
      <top style="thin"/>
      <bottom style="medium"/>
    </border>
    <border>
      <left>
        <color indexed="63"/>
      </left>
      <right style="double"/>
      <top style="thin"/>
      <bottom style="thin"/>
    </border>
    <border>
      <left>
        <color indexed="63"/>
      </left>
      <right>
        <color indexed="63"/>
      </right>
      <top style="thick"/>
      <bottom style="thin"/>
    </border>
    <border>
      <left>
        <color indexed="63"/>
      </left>
      <right style="thick"/>
      <top style="thick"/>
      <bottom style="thin"/>
    </border>
    <border>
      <left style="thin"/>
      <right style="double"/>
      <top>
        <color indexed="63"/>
      </top>
      <bottom style="medium"/>
    </border>
    <border>
      <left>
        <color indexed="63"/>
      </left>
      <right>
        <color indexed="63"/>
      </right>
      <top style="thin"/>
      <bottom style="thick"/>
    </border>
    <border>
      <left>
        <color indexed="63"/>
      </left>
      <right style="double"/>
      <top style="thin"/>
      <bottom style="thick"/>
    </border>
    <border>
      <left style="double"/>
      <right>
        <color indexed="63"/>
      </right>
      <top style="thin"/>
      <bottom style="thin"/>
    </border>
    <border>
      <left style="thick"/>
      <right style="thin"/>
      <top style="thin"/>
      <bottom style="medium"/>
    </border>
    <border>
      <left style="thick"/>
      <right>
        <color indexed="63"/>
      </right>
      <top style="thin"/>
      <bottom style="medium"/>
    </border>
    <border>
      <left style="thick"/>
      <right style="thick"/>
      <top style="thin"/>
      <bottom style="medium"/>
    </border>
    <border>
      <left>
        <color indexed="63"/>
      </left>
      <right>
        <color indexed="63"/>
      </right>
      <top style="medium"/>
      <bottom>
        <color indexed="63"/>
      </botto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n"/>
      <bottom>
        <color indexed="63"/>
      </bottom>
    </border>
    <border>
      <left style="thick"/>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0" fillId="32" borderId="0" applyNumberFormat="0" applyBorder="0" applyAlignment="0" applyProtection="0"/>
  </cellStyleXfs>
  <cellXfs count="492">
    <xf numFmtId="0" fontId="0" fillId="0" borderId="0" xfId="0"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xf>
    <xf numFmtId="0" fontId="2" fillId="0" borderId="0" xfId="0" applyFont="1" applyAlignment="1">
      <alignment/>
    </xf>
    <xf numFmtId="0" fontId="2" fillId="33" borderId="10" xfId="0" applyFont="1" applyFill="1" applyBorder="1" applyAlignment="1">
      <alignment/>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0" fontId="4" fillId="0" borderId="0" xfId="0" applyFont="1" applyAlignment="1">
      <alignment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6" xfId="0" applyFont="1" applyBorder="1" applyAlignment="1">
      <alignment horizontal="center" textRotation="90" wrapText="1"/>
    </xf>
    <xf numFmtId="0" fontId="3" fillId="0" borderId="17" xfId="0" applyFont="1" applyBorder="1" applyAlignment="1">
      <alignment horizontal="center" textRotation="90" wrapText="1"/>
    </xf>
    <xf numFmtId="0" fontId="3" fillId="0" borderId="0" xfId="0" applyFont="1" applyAlignment="1">
      <alignment/>
    </xf>
    <xf numFmtId="0" fontId="3" fillId="0" borderId="18" xfId="0" applyFont="1" applyBorder="1" applyAlignment="1">
      <alignment horizontal="left" vertical="center"/>
    </xf>
    <xf numFmtId="0" fontId="11" fillId="0" borderId="18" xfId="0" applyFont="1" applyBorder="1" applyAlignment="1">
      <alignment horizontal="left"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12"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12" fillId="0" borderId="0" xfId="0" applyFont="1" applyAlignment="1">
      <alignment horizontal="right"/>
    </xf>
    <xf numFmtId="0" fontId="12" fillId="0" borderId="0" xfId="0" applyFont="1" applyAlignment="1" applyProtection="1">
      <alignment horizontal="left"/>
      <protection locked="0"/>
    </xf>
    <xf numFmtId="0" fontId="0" fillId="0" borderId="0" xfId="0" applyFont="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Alignment="1">
      <alignment horizont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1" xfId="0" applyFont="1" applyBorder="1" applyAlignment="1">
      <alignment vertical="center" textRotation="90"/>
    </xf>
    <xf numFmtId="0" fontId="15" fillId="0" borderId="21" xfId="0" applyFont="1" applyBorder="1" applyAlignment="1">
      <alignment textRotation="90"/>
    </xf>
    <xf numFmtId="0" fontId="15" fillId="0" borderId="0" xfId="0" applyFont="1" applyAlignment="1">
      <alignment vertical="center"/>
    </xf>
    <xf numFmtId="0" fontId="15" fillId="0" borderId="22" xfId="0" applyFont="1" applyBorder="1" applyAlignment="1">
      <alignment horizontal="center" vertical="top" textRotation="90"/>
    </xf>
    <xf numFmtId="0" fontId="15" fillId="0" borderId="23" xfId="0" applyFont="1" applyBorder="1" applyAlignment="1">
      <alignment horizontal="center" vertical="top" textRotation="90"/>
    </xf>
    <xf numFmtId="0" fontId="15" fillId="0" borderId="22" xfId="0" applyFont="1" applyBorder="1" applyAlignment="1">
      <alignment horizontal="left" textRotation="90" wrapText="1"/>
    </xf>
    <xf numFmtId="0" fontId="15" fillId="0" borderId="22" xfId="0" applyFont="1" applyBorder="1" applyAlignment="1">
      <alignment horizontal="center" textRotation="90"/>
    </xf>
    <xf numFmtId="0" fontId="15" fillId="0" borderId="22" xfId="0" applyFont="1" applyBorder="1" applyAlignment="1">
      <alignment horizontal="center" textRotation="90" wrapText="1"/>
    </xf>
    <xf numFmtId="0" fontId="15" fillId="0" borderId="22" xfId="0" applyFont="1" applyBorder="1" applyAlignment="1">
      <alignment horizontal="center" vertical="center" textRotation="90" wrapText="1"/>
    </xf>
    <xf numFmtId="0" fontId="15" fillId="0" borderId="22" xfId="0" applyFont="1" applyBorder="1" applyAlignment="1">
      <alignment textRotation="90"/>
    </xf>
    <xf numFmtId="0" fontId="15" fillId="0" borderId="0" xfId="0" applyFont="1" applyAlignment="1">
      <alignment horizontal="center"/>
    </xf>
    <xf numFmtId="176" fontId="15" fillId="0" borderId="22" xfId="0" applyNumberFormat="1" applyFont="1" applyBorder="1" applyAlignment="1">
      <alignment horizontal="center" vertical="center"/>
    </xf>
    <xf numFmtId="176" fontId="15" fillId="0" borderId="24" xfId="0" applyNumberFormat="1" applyFont="1" applyBorder="1" applyAlignment="1">
      <alignment horizontal="center" vertical="center"/>
    </xf>
    <xf numFmtId="0" fontId="0" fillId="0" borderId="10" xfId="0" applyBorder="1" applyAlignment="1">
      <alignment/>
    </xf>
    <xf numFmtId="0" fontId="3" fillId="0" borderId="10" xfId="0" applyFont="1" applyBorder="1" applyAlignment="1">
      <alignment horizontal="center" vertical="center"/>
    </xf>
    <xf numFmtId="0" fontId="15" fillId="0" borderId="22" xfId="0" applyNumberFormat="1" applyFont="1" applyBorder="1" applyAlignment="1">
      <alignment horizontal="center" vertical="center"/>
    </xf>
    <xf numFmtId="0" fontId="3" fillId="0" borderId="16" xfId="0" applyFont="1" applyBorder="1" applyAlignment="1">
      <alignment horizontal="center" vertical="center"/>
    </xf>
    <xf numFmtId="0" fontId="17" fillId="0" borderId="0" xfId="0" applyFont="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6" fontId="0" fillId="0" borderId="28" xfId="0" applyNumberFormat="1" applyBorder="1" applyAlignment="1">
      <alignment horizontal="center"/>
    </xf>
    <xf numFmtId="176" fontId="18" fillId="0" borderId="28" xfId="0" applyNumberFormat="1" applyFont="1" applyBorder="1" applyAlignment="1">
      <alignment horizontal="center"/>
    </xf>
    <xf numFmtId="176" fontId="18" fillId="0" borderId="29" xfId="0" applyNumberFormat="1" applyFont="1" applyBorder="1" applyAlignment="1">
      <alignment horizontal="center"/>
    </xf>
    <xf numFmtId="0" fontId="9" fillId="0" borderId="0" xfId="0" applyFont="1" applyAlignment="1">
      <alignment/>
    </xf>
    <xf numFmtId="0" fontId="0" fillId="0" borderId="0" xfId="0" applyBorder="1" applyAlignment="1">
      <alignment/>
    </xf>
    <xf numFmtId="0" fontId="1" fillId="0" borderId="0" xfId="0" applyFont="1" applyBorder="1" applyAlignment="1">
      <alignment/>
    </xf>
    <xf numFmtId="0" fontId="10" fillId="0" borderId="0" xfId="0" applyFont="1" applyAlignment="1">
      <alignment/>
    </xf>
    <xf numFmtId="0" fontId="19" fillId="0" borderId="0" xfId="0" applyFont="1" applyBorder="1" applyAlignment="1">
      <alignment vertical="center"/>
    </xf>
    <xf numFmtId="0" fontId="15" fillId="0" borderId="0" xfId="0" applyFont="1" applyBorder="1" applyAlignment="1">
      <alignment horizontal="center" vertical="center"/>
    </xf>
    <xf numFmtId="0" fontId="2" fillId="33" borderId="10" xfId="0" applyFont="1" applyFill="1" applyBorder="1" applyAlignment="1">
      <alignment vertical="center" wrapText="1"/>
    </xf>
    <xf numFmtId="0" fontId="2" fillId="33" borderId="10" xfId="0" applyFont="1" applyFill="1" applyBorder="1" applyAlignment="1">
      <alignment horizontal="left" vertical="center" wrapText="1"/>
    </xf>
    <xf numFmtId="0" fontId="4" fillId="0" borderId="13"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0" fillId="0" borderId="0" xfId="0" applyAlignment="1">
      <alignment horizontal="center" vertical="center"/>
    </xf>
    <xf numFmtId="0" fontId="4" fillId="0" borderId="0" xfId="0" applyNumberFormat="1" applyFont="1" applyFill="1" applyBorder="1" applyAlignment="1" applyProtection="1">
      <alignment horizontal="left" vertical="top"/>
      <protection/>
    </xf>
    <xf numFmtId="0" fontId="4" fillId="0" borderId="30" xfId="0" applyNumberFormat="1" applyFont="1" applyFill="1" applyBorder="1" applyAlignment="1" applyProtection="1">
      <alignment horizontal="left" vertical="top"/>
      <protection/>
    </xf>
    <xf numFmtId="0" fontId="5" fillId="0" borderId="31"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6"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xf>
    <xf numFmtId="0" fontId="18" fillId="0" borderId="0" xfId="0" applyFont="1" applyBorder="1" applyAlignment="1">
      <alignment/>
    </xf>
    <xf numFmtId="0" fontId="19" fillId="0" borderId="10" xfId="0" applyFont="1" applyBorder="1" applyAlignment="1">
      <alignment vertical="center"/>
    </xf>
    <xf numFmtId="0" fontId="5" fillId="0" borderId="11" xfId="0" applyFont="1" applyBorder="1" applyAlignment="1">
      <alignment horizontal="center" vertical="center" wrapText="1"/>
    </xf>
    <xf numFmtId="0" fontId="20" fillId="0" borderId="0" xfId="0" applyFont="1" applyAlignment="1">
      <alignment/>
    </xf>
    <xf numFmtId="0" fontId="0" fillId="0" borderId="32" xfId="0" applyBorder="1" applyAlignment="1">
      <alignment/>
    </xf>
    <xf numFmtId="0" fontId="4" fillId="0" borderId="32" xfId="0" applyFont="1" applyBorder="1" applyAlignment="1">
      <alignment/>
    </xf>
    <xf numFmtId="0" fontId="7" fillId="0" borderId="0" xfId="0" applyFont="1" applyAlignment="1">
      <alignment horizontal="left" readingOrder="1"/>
    </xf>
    <xf numFmtId="0" fontId="0" fillId="0" borderId="33" xfId="0" applyBorder="1" applyAlignment="1">
      <alignment horizontal="center" wrapText="1"/>
    </xf>
    <xf numFmtId="0" fontId="6" fillId="0" borderId="34" xfId="0" applyFont="1" applyBorder="1" applyAlignment="1">
      <alignment horizontal="center"/>
    </xf>
    <xf numFmtId="0" fontId="0" fillId="0" borderId="34" xfId="0" applyFont="1" applyBorder="1" applyAlignment="1">
      <alignment horizontal="center"/>
    </xf>
    <xf numFmtId="0" fontId="0" fillId="0" borderId="34" xfId="0" applyBorder="1" applyAlignment="1">
      <alignment horizontal="center"/>
    </xf>
    <xf numFmtId="0" fontId="0" fillId="0" borderId="34" xfId="0" applyFont="1" applyBorder="1" applyAlignment="1">
      <alignment horizontal="center"/>
    </xf>
    <xf numFmtId="0" fontId="23" fillId="0" borderId="34" xfId="0" applyFont="1" applyBorder="1" applyAlignment="1">
      <alignment/>
    </xf>
    <xf numFmtId="0" fontId="21" fillId="0" borderId="34" xfId="0" applyFont="1" applyBorder="1" applyAlignment="1">
      <alignment/>
    </xf>
    <xf numFmtId="0" fontId="21" fillId="0" borderId="35" xfId="0" applyFont="1" applyBorder="1" applyAlignment="1">
      <alignment horizontal="left" vertical="center" wrapText="1"/>
    </xf>
    <xf numFmtId="0" fontId="23" fillId="0" borderId="34" xfId="0" applyFont="1" applyBorder="1" applyAlignment="1">
      <alignment horizontal="left" vertical="top" wrapText="1"/>
    </xf>
    <xf numFmtId="0" fontId="4" fillId="0" borderId="33" xfId="0" applyFont="1" applyBorder="1" applyAlignment="1">
      <alignment horizontal="center" textRotation="90"/>
    </xf>
    <xf numFmtId="0" fontId="4" fillId="0" borderId="36" xfId="0" applyFont="1" applyBorder="1" applyAlignment="1">
      <alignment horizontal="center" textRotation="90"/>
    </xf>
    <xf numFmtId="0" fontId="5" fillId="0" borderId="34" xfId="0" applyFont="1" applyBorder="1" applyAlignment="1">
      <alignment horizontal="center"/>
    </xf>
    <xf numFmtId="0" fontId="23" fillId="0" borderId="23" xfId="0" applyFont="1" applyBorder="1" applyAlignment="1">
      <alignment horizontal="center"/>
    </xf>
    <xf numFmtId="0" fontId="21" fillId="0" borderId="34" xfId="0" applyFont="1" applyBorder="1" applyAlignment="1">
      <alignment horizontal="center"/>
    </xf>
    <xf numFmtId="0" fontId="21" fillId="0" borderId="23" xfId="0" applyFont="1" applyBorder="1" applyAlignment="1">
      <alignment horizontal="center"/>
    </xf>
    <xf numFmtId="0" fontId="23" fillId="0" borderId="34" xfId="0" applyFont="1" applyBorder="1" applyAlignment="1">
      <alignment horizontal="center"/>
    </xf>
    <xf numFmtId="0" fontId="21" fillId="0" borderId="37" xfId="0" applyFont="1" applyBorder="1" applyAlignment="1">
      <alignment horizontal="right"/>
    </xf>
    <xf numFmtId="0" fontId="23" fillId="0" borderId="27" xfId="0" applyFont="1" applyBorder="1" applyAlignment="1">
      <alignment horizontal="center"/>
    </xf>
    <xf numFmtId="0" fontId="4" fillId="0" borderId="37" xfId="0" applyFont="1" applyBorder="1" applyAlignment="1">
      <alignment/>
    </xf>
    <xf numFmtId="0" fontId="5" fillId="0" borderId="26" xfId="0" applyFont="1" applyBorder="1" applyAlignment="1">
      <alignment horizontal="right"/>
    </xf>
    <xf numFmtId="0" fontId="23" fillId="0" borderId="23" xfId="0" applyFont="1" applyBorder="1" applyAlignment="1">
      <alignment horizontal="center" vertical="center"/>
    </xf>
    <xf numFmtId="0" fontId="25" fillId="0" borderId="0" xfId="0" applyFont="1" applyAlignment="1">
      <alignment horizontal="left" vertical="center" readingOrder="1"/>
    </xf>
    <xf numFmtId="0" fontId="24" fillId="0" borderId="0" xfId="0" applyFont="1" applyAlignment="1">
      <alignment vertical="center"/>
    </xf>
    <xf numFmtId="0" fontId="23" fillId="0" borderId="38" xfId="0" applyFont="1" applyBorder="1" applyAlignment="1">
      <alignment/>
    </xf>
    <xf numFmtId="0" fontId="24" fillId="0" borderId="0" xfId="0" applyFont="1" applyAlignment="1">
      <alignment/>
    </xf>
    <xf numFmtId="0" fontId="4" fillId="0" borderId="39" xfId="0" applyFont="1" applyBorder="1" applyAlignment="1">
      <alignment horizontal="center" wrapText="1"/>
    </xf>
    <xf numFmtId="0" fontId="5" fillId="0" borderId="22" xfId="0" applyFont="1" applyBorder="1" applyAlignment="1">
      <alignment horizontal="center"/>
    </xf>
    <xf numFmtId="0" fontId="4" fillId="0" borderId="22" xfId="0" applyFont="1" applyBorder="1" applyAlignment="1">
      <alignment horizontal="center"/>
    </xf>
    <xf numFmtId="0" fontId="5" fillId="0" borderId="28" xfId="0" applyFont="1" applyBorder="1" applyAlignment="1">
      <alignment horizontal="center"/>
    </xf>
    <xf numFmtId="0" fontId="23" fillId="0" borderId="24" xfId="0" applyFont="1" applyBorder="1" applyAlignment="1">
      <alignment/>
    </xf>
    <xf numFmtId="0" fontId="21" fillId="0" borderId="24" xfId="0" applyFont="1" applyBorder="1" applyAlignment="1">
      <alignment/>
    </xf>
    <xf numFmtId="0" fontId="21" fillId="0" borderId="24" xfId="0" applyFont="1" applyBorder="1" applyAlignment="1">
      <alignment wrapText="1"/>
    </xf>
    <xf numFmtId="0" fontId="23" fillId="0" borderId="29" xfId="0" applyFont="1" applyBorder="1" applyAlignment="1">
      <alignment/>
    </xf>
    <xf numFmtId="0" fontId="21" fillId="0" borderId="40" xfId="0" applyFont="1" applyBorder="1" applyAlignment="1">
      <alignment horizontal="center" wrapText="1"/>
    </xf>
    <xf numFmtId="0" fontId="26" fillId="0" borderId="0" xfId="0" applyFont="1" applyAlignment="1">
      <alignment horizontal="left" readingOrder="2"/>
    </xf>
    <xf numFmtId="0" fontId="6" fillId="0" borderId="0" xfId="0" applyFont="1" applyAlignment="1">
      <alignment/>
    </xf>
    <xf numFmtId="0" fontId="6" fillId="0" borderId="34" xfId="0" applyFont="1" applyBorder="1" applyAlignment="1">
      <alignment horizontal="center" vertical="center"/>
    </xf>
    <xf numFmtId="0" fontId="21" fillId="0" borderId="35" xfId="0" applyFont="1" applyBorder="1" applyAlignment="1">
      <alignment horizontal="center" vertical="center"/>
    </xf>
    <xf numFmtId="0" fontId="5" fillId="0" borderId="39" xfId="0" applyFont="1" applyBorder="1" applyAlignment="1">
      <alignment horizontal="center" vertical="center" wrapText="1"/>
    </xf>
    <xf numFmtId="0" fontId="11"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11" fillId="0" borderId="47" xfId="0" applyFont="1" applyBorder="1" applyAlignment="1">
      <alignment horizontal="lef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Border="1" applyAlignment="1">
      <alignment/>
    </xf>
    <xf numFmtId="0" fontId="7" fillId="0" borderId="18" xfId="0" applyFont="1" applyBorder="1" applyAlignment="1">
      <alignment horizontal="left" vertical="center" wrapText="1"/>
    </xf>
    <xf numFmtId="0" fontId="5" fillId="0" borderId="0" xfId="0" applyFont="1" applyBorder="1" applyAlignment="1">
      <alignment horizontal="left" vertical="top" wrapText="1"/>
    </xf>
    <xf numFmtId="0" fontId="4" fillId="0" borderId="53" xfId="0" applyFont="1" applyBorder="1" applyAlignment="1">
      <alignment/>
    </xf>
    <xf numFmtId="0" fontId="5" fillId="0" borderId="53" xfId="0" applyFont="1" applyBorder="1" applyAlignment="1">
      <alignment horizontal="center" vertical="center" wrapText="1"/>
    </xf>
    <xf numFmtId="0" fontId="5" fillId="0" borderId="54" xfId="0" applyFont="1" applyBorder="1" applyAlignment="1">
      <alignment horizontal="center" vertical="center"/>
    </xf>
    <xf numFmtId="0" fontId="0" fillId="0" borderId="54" xfId="0" applyBorder="1" applyAlignment="1">
      <alignment horizontal="center" vertical="center"/>
    </xf>
    <xf numFmtId="0" fontId="6" fillId="0" borderId="55" xfId="0" applyFont="1" applyBorder="1" applyAlignment="1">
      <alignment horizontal="center"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4" xfId="0" applyFont="1" applyBorder="1" applyAlignment="1">
      <alignment/>
    </xf>
    <xf numFmtId="0" fontId="5" fillId="0" borderId="5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10" fillId="0" borderId="47" xfId="0" applyFont="1" applyBorder="1" applyAlignment="1">
      <alignment horizontal="left" vertical="center"/>
    </xf>
    <xf numFmtId="0" fontId="3" fillId="0" borderId="59" xfId="0" applyFont="1" applyBorder="1" applyAlignment="1">
      <alignment horizontal="left" vertical="center"/>
    </xf>
    <xf numFmtId="0" fontId="10" fillId="0" borderId="60" xfId="0" applyFont="1" applyBorder="1" applyAlignment="1">
      <alignment horizontal="left" vertical="center"/>
    </xf>
    <xf numFmtId="0" fontId="10" fillId="0" borderId="61" xfId="0" applyFont="1" applyBorder="1" applyAlignment="1">
      <alignment horizontal="left" vertical="center" wrapText="1"/>
    </xf>
    <xf numFmtId="0" fontId="10" fillId="0" borderId="61" xfId="0" applyFont="1" applyBorder="1" applyAlignment="1">
      <alignment horizontal="left" vertical="center"/>
    </xf>
    <xf numFmtId="0" fontId="10" fillId="0" borderId="60" xfId="0" applyFont="1" applyBorder="1" applyAlignment="1">
      <alignment horizontal="left"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0" fillId="0" borderId="50" xfId="0" applyBorder="1" applyAlignment="1">
      <alignment horizontal="center" vertical="center"/>
    </xf>
    <xf numFmtId="0" fontId="6" fillId="0" borderId="48" xfId="0" applyFont="1" applyBorder="1" applyAlignment="1">
      <alignment horizontal="center" vertical="center"/>
    </xf>
    <xf numFmtId="0" fontId="8" fillId="0" borderId="48"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67" xfId="0" applyFont="1" applyBorder="1" applyAlignment="1">
      <alignment horizontal="center" vertical="center" wrapText="1"/>
    </xf>
    <xf numFmtId="0" fontId="11" fillId="0" borderId="68" xfId="0" applyFont="1" applyBorder="1" applyAlignment="1">
      <alignment horizontal="left" vertical="center" wrapText="1"/>
    </xf>
    <xf numFmtId="0" fontId="7" fillId="0" borderId="52" xfId="0" applyFont="1" applyBorder="1" applyAlignment="1">
      <alignment horizontal="center" vertical="center" wrapText="1"/>
    </xf>
    <xf numFmtId="0" fontId="4" fillId="0" borderId="42" xfId="0" applyFont="1" applyBorder="1" applyAlignment="1">
      <alignment horizontal="center" vertical="center" wrapText="1" readingOrder="1"/>
    </xf>
    <xf numFmtId="0" fontId="4" fillId="0" borderId="45" xfId="0" applyFont="1" applyBorder="1" applyAlignment="1">
      <alignment horizontal="center" vertical="center" wrapText="1" readingOrder="1"/>
    </xf>
    <xf numFmtId="0" fontId="4" fillId="0" borderId="48" xfId="0" applyFont="1" applyBorder="1" applyAlignment="1">
      <alignment horizontal="center" vertical="center" wrapText="1" readingOrder="1"/>
    </xf>
    <xf numFmtId="0" fontId="4" fillId="0" borderId="51" xfId="0" applyFont="1" applyBorder="1" applyAlignment="1">
      <alignment horizontal="center" vertical="center" wrapText="1" readingOrder="1"/>
    </xf>
    <xf numFmtId="0" fontId="3" fillId="0" borderId="41" xfId="0" applyFont="1" applyBorder="1" applyAlignment="1">
      <alignment horizontal="center" vertical="center"/>
    </xf>
    <xf numFmtId="0" fontId="4" fillId="0" borderId="69"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top"/>
      <protection/>
    </xf>
    <xf numFmtId="0" fontId="5" fillId="0" borderId="70" xfId="0" applyNumberFormat="1" applyFont="1" applyFill="1" applyBorder="1" applyAlignment="1" applyProtection="1">
      <alignment horizontal="center" vertical="top"/>
      <protection/>
    </xf>
    <xf numFmtId="0" fontId="4" fillId="0" borderId="7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9" fillId="0" borderId="70" xfId="0" applyNumberFormat="1" applyFont="1" applyFill="1" applyBorder="1" applyAlignment="1" applyProtection="1">
      <alignment horizontal="center" vertical="top"/>
      <protection/>
    </xf>
    <xf numFmtId="0" fontId="21" fillId="0" borderId="71" xfId="0" applyFont="1" applyFill="1" applyBorder="1" applyAlignment="1">
      <alignment horizontal="center"/>
    </xf>
    <xf numFmtId="0" fontId="21" fillId="0" borderId="19" xfId="0" applyFont="1" applyFill="1" applyBorder="1" applyAlignment="1">
      <alignment horizontal="center"/>
    </xf>
    <xf numFmtId="0" fontId="21" fillId="0" borderId="34" xfId="0" applyNumberFormat="1" applyFont="1" applyBorder="1" applyAlignment="1">
      <alignment horizontal="center"/>
    </xf>
    <xf numFmtId="0" fontId="29" fillId="0" borderId="0" xfId="0" applyFont="1" applyAlignment="1">
      <alignment/>
    </xf>
    <xf numFmtId="0" fontId="30" fillId="0" borderId="0" xfId="0" applyFont="1" applyAlignment="1">
      <alignment/>
    </xf>
    <xf numFmtId="0" fontId="6" fillId="0" borderId="0" xfId="0" applyFont="1" applyAlignment="1">
      <alignment/>
    </xf>
    <xf numFmtId="0" fontId="5" fillId="0" borderId="49" xfId="0" applyFont="1" applyBorder="1" applyAlignment="1">
      <alignment horizontal="center" vertical="center" wrapText="1"/>
    </xf>
    <xf numFmtId="0" fontId="15" fillId="0" borderId="39" xfId="0" applyFont="1" applyBorder="1" applyAlignment="1">
      <alignment horizontal="center" vertical="center"/>
    </xf>
    <xf numFmtId="0" fontId="15" fillId="0" borderId="36" xfId="0" applyFont="1" applyBorder="1" applyAlignment="1">
      <alignment horizontal="center" vertical="center"/>
    </xf>
    <xf numFmtId="0" fontId="15" fillId="0" borderId="39" xfId="0" applyFont="1" applyBorder="1" applyAlignment="1">
      <alignment horizontal="center" vertical="center" wrapText="1"/>
    </xf>
    <xf numFmtId="0" fontId="3" fillId="0" borderId="7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xf>
    <xf numFmtId="0" fontId="3" fillId="0" borderId="22" xfId="0" applyFont="1" applyBorder="1" applyAlignment="1">
      <alignment horizontal="center"/>
    </xf>
    <xf numFmtId="0" fontId="3" fillId="0" borderId="16" xfId="0" applyFont="1" applyBorder="1" applyAlignment="1">
      <alignment horizontal="center"/>
    </xf>
    <xf numFmtId="0" fontId="32" fillId="0" borderId="16" xfId="0" applyFont="1" applyBorder="1" applyAlignment="1">
      <alignment horizontal="center" vertical="center"/>
    </xf>
    <xf numFmtId="0" fontId="0" fillId="0" borderId="0" xfId="0" applyAlignment="1">
      <alignment horizontal="left" vertical="center" wrapText="1"/>
    </xf>
    <xf numFmtId="0" fontId="0" fillId="0" borderId="32" xfId="0" applyBorder="1" applyAlignment="1">
      <alignment horizontal="left" vertical="center" wrapText="1"/>
    </xf>
    <xf numFmtId="0" fontId="0" fillId="0" borderId="10" xfId="0" applyFont="1" applyBorder="1" applyAlignment="1">
      <alignment vertical="center"/>
    </xf>
    <xf numFmtId="0" fontId="21" fillId="0" borderId="38" xfId="0" applyFont="1" applyBorder="1" applyAlignment="1">
      <alignment/>
    </xf>
    <xf numFmtId="0" fontId="5" fillId="0" borderId="0" xfId="0" applyFont="1" applyBorder="1" applyAlignment="1">
      <alignment horizontal="right"/>
    </xf>
    <xf numFmtId="0" fontId="21" fillId="0" borderId="0" xfId="0" applyFont="1" applyBorder="1" applyAlignment="1">
      <alignment horizontal="right"/>
    </xf>
    <xf numFmtId="0" fontId="23" fillId="0" borderId="0" xfId="0" applyFont="1" applyBorder="1" applyAlignment="1">
      <alignment horizontal="center"/>
    </xf>
    <xf numFmtId="0" fontId="3" fillId="0" borderId="49"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22" xfId="0" applyFont="1" applyBorder="1" applyAlignment="1">
      <alignment horizontal="center" vertical="center" wrapText="1"/>
    </xf>
    <xf numFmtId="0" fontId="15" fillId="0" borderId="10" xfId="0" applyFont="1" applyBorder="1" applyAlignment="1">
      <alignment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textRotation="90"/>
    </xf>
    <xf numFmtId="16" fontId="15" fillId="0" borderId="10" xfId="0" applyNumberFormat="1" applyFont="1" applyBorder="1" applyAlignment="1">
      <alignment horizontal="center" vertical="top" textRotation="90"/>
    </xf>
    <xf numFmtId="0" fontId="15" fillId="0" borderId="10" xfId="0" applyFont="1" applyBorder="1" applyAlignment="1">
      <alignment horizontal="center" vertical="top" textRotation="90"/>
    </xf>
    <xf numFmtId="0" fontId="15" fillId="0" borderId="75" xfId="0" applyFont="1" applyBorder="1" applyAlignment="1">
      <alignment horizontal="center" vertical="center"/>
    </xf>
    <xf numFmtId="0" fontId="4" fillId="0" borderId="76" xfId="0" applyFont="1" applyBorder="1" applyAlignment="1">
      <alignment horizontal="center"/>
    </xf>
    <xf numFmtId="0" fontId="22" fillId="0" borderId="33" xfId="0" applyFont="1" applyBorder="1" applyAlignment="1">
      <alignment horizontal="center" vertical="top" wrapText="1"/>
    </xf>
    <xf numFmtId="0" fontId="0" fillId="0" borderId="77" xfId="0" applyBorder="1" applyAlignment="1">
      <alignment/>
    </xf>
    <xf numFmtId="0" fontId="23" fillId="0" borderId="77" xfId="0" applyFont="1" applyBorder="1" applyAlignment="1">
      <alignment/>
    </xf>
    <xf numFmtId="0" fontId="0" fillId="0" borderId="12" xfId="0" applyBorder="1" applyAlignment="1">
      <alignment/>
    </xf>
    <xf numFmtId="0" fontId="4" fillId="0" borderId="12" xfId="0" applyFont="1" applyBorder="1" applyAlignment="1">
      <alignment horizontal="center"/>
    </xf>
    <xf numFmtId="0" fontId="4" fillId="0" borderId="78" xfId="0" applyFont="1" applyBorder="1" applyAlignment="1">
      <alignment horizontal="center" vertical="center" wrapText="1"/>
    </xf>
    <xf numFmtId="0" fontId="4" fillId="0" borderId="79" xfId="0" applyFont="1" applyBorder="1" applyAlignment="1">
      <alignment/>
    </xf>
    <xf numFmtId="0" fontId="5" fillId="0" borderId="80" xfId="0" applyFont="1" applyBorder="1" applyAlignment="1">
      <alignment horizontal="center" vertical="center" wrapText="1"/>
    </xf>
    <xf numFmtId="0" fontId="10" fillId="0" borderId="68" xfId="0" applyFont="1" applyBorder="1" applyAlignment="1">
      <alignment horizontal="left" vertical="top" wrapText="1"/>
    </xf>
    <xf numFmtId="0" fontId="3" fillId="0" borderId="81" xfId="0" applyFont="1" applyBorder="1" applyAlignment="1">
      <alignment/>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55" xfId="0" applyFont="1" applyBorder="1" applyAlignment="1">
      <alignment horizontal="center" vertical="center" wrapText="1"/>
    </xf>
    <xf numFmtId="0" fontId="4" fillId="0" borderId="60" xfId="0" applyFont="1" applyBorder="1" applyAlignment="1" quotePrefix="1">
      <alignment horizontal="center" vertical="center" wrapText="1"/>
    </xf>
    <xf numFmtId="0" fontId="5" fillId="0" borderId="60" xfId="0" applyFont="1" applyBorder="1" applyAlignment="1">
      <alignment horizontal="center" vertical="center" wrapText="1"/>
    </xf>
    <xf numFmtId="0" fontId="4" fillId="0" borderId="86" xfId="0" applyFont="1" applyBorder="1" applyAlignment="1">
      <alignment horizontal="center" vertical="center" wrapText="1"/>
    </xf>
    <xf numFmtId="0" fontId="3" fillId="0" borderId="41" xfId="0" applyFont="1" applyBorder="1" applyAlignment="1">
      <alignment horizontal="left" vertical="center"/>
    </xf>
    <xf numFmtId="0" fontId="3" fillId="0" borderId="47" xfId="0" applyFont="1" applyBorder="1" applyAlignment="1">
      <alignment horizontal="left" vertical="center" wrapText="1"/>
    </xf>
    <xf numFmtId="0" fontId="3" fillId="0" borderId="18" xfId="0" applyFont="1" applyBorder="1" applyAlignment="1">
      <alignment horizontal="left" vertical="center" wrapText="1"/>
    </xf>
    <xf numFmtId="0" fontId="4" fillId="0" borderId="41" xfId="0" applyFont="1" applyBorder="1" applyAlignment="1">
      <alignment horizontal="center" vertical="center"/>
    </xf>
    <xf numFmtId="0" fontId="5" fillId="0" borderId="61" xfId="0" applyFont="1" applyBorder="1" applyAlignment="1">
      <alignment horizontal="left" vertical="center" wrapText="1"/>
    </xf>
    <xf numFmtId="0" fontId="7" fillId="0" borderId="47" xfId="0" applyFont="1" applyBorder="1" applyAlignment="1">
      <alignment horizontal="left" vertical="center" wrapText="1"/>
    </xf>
    <xf numFmtId="0" fontId="7" fillId="0" borderId="41" xfId="0" applyFont="1" applyBorder="1" applyAlignment="1">
      <alignment horizontal="left" vertical="center" wrapText="1"/>
    </xf>
    <xf numFmtId="0" fontId="7" fillId="0" borderId="68" xfId="0" applyFont="1" applyBorder="1" applyAlignment="1">
      <alignment horizontal="left" vertical="center" wrapText="1"/>
    </xf>
    <xf numFmtId="0" fontId="4" fillId="0" borderId="47" xfId="0" applyFont="1" applyBorder="1" applyAlignment="1">
      <alignment horizontal="left" vertical="center"/>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4" fillId="0" borderId="41" xfId="0" applyFont="1" applyBorder="1" applyAlignment="1">
      <alignment horizontal="left" vertical="center" wrapText="1"/>
    </xf>
    <xf numFmtId="0" fontId="4" fillId="0" borderId="70" xfId="0" applyFont="1" applyBorder="1" applyAlignment="1">
      <alignment horizontal="left" vertical="center" wrapText="1"/>
    </xf>
    <xf numFmtId="0" fontId="4" fillId="0" borderId="30" xfId="0" applyFont="1" applyBorder="1" applyAlignment="1">
      <alignment horizontal="left" vertical="center" wrapText="1"/>
    </xf>
    <xf numFmtId="0" fontId="4" fillId="0" borderId="87" xfId="0" applyFont="1" applyBorder="1" applyAlignment="1">
      <alignment horizontal="left" vertical="center" wrapText="1"/>
    </xf>
    <xf numFmtId="0" fontId="5" fillId="0" borderId="61" xfId="0" applyFont="1" applyBorder="1" applyAlignment="1">
      <alignment horizontal="right" vertical="center" wrapText="1"/>
    </xf>
    <xf numFmtId="0" fontId="5" fillId="0" borderId="47" xfId="0" applyFont="1" applyBorder="1" applyAlignment="1">
      <alignment horizontal="left" vertical="center" wrapText="1"/>
    </xf>
    <xf numFmtId="0" fontId="10" fillId="0" borderId="79" xfId="0" applyFont="1" applyBorder="1" applyAlignment="1">
      <alignment/>
    </xf>
    <xf numFmtId="0" fontId="4" fillId="0" borderId="58" xfId="0" applyFont="1" applyBorder="1" applyAlignment="1">
      <alignment horizontal="center" vertical="center"/>
    </xf>
    <xf numFmtId="0" fontId="5" fillId="0" borderId="88"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quotePrefix="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quotePrefix="1">
      <alignment horizontal="center" vertical="center" wrapText="1"/>
    </xf>
    <xf numFmtId="0" fontId="4" fillId="0" borderId="91" xfId="0" applyFont="1" applyBorder="1" applyAlignment="1">
      <alignment horizontal="center" vertical="center" wrapText="1"/>
    </xf>
    <xf numFmtId="0" fontId="0" fillId="0" borderId="90" xfId="0" applyBorder="1" applyAlignment="1">
      <alignment horizontal="center" vertical="center"/>
    </xf>
    <xf numFmtId="0" fontId="4" fillId="0" borderId="92" xfId="0" applyFont="1" applyBorder="1" applyAlignment="1">
      <alignment/>
    </xf>
    <xf numFmtId="0" fontId="4" fillId="0" borderId="83" xfId="0" applyFont="1" applyBorder="1" applyAlignment="1">
      <alignment horizontal="center" vertical="center" wrapText="1"/>
    </xf>
    <xf numFmtId="0" fontId="4" fillId="0" borderId="93" xfId="0" applyFont="1" applyBorder="1" applyAlignment="1">
      <alignment horizontal="center" vertical="center" wrapText="1"/>
    </xf>
    <xf numFmtId="0" fontId="3" fillId="0" borderId="87" xfId="0" applyFont="1" applyBorder="1" applyAlignment="1">
      <alignment horizontal="left" vertical="center"/>
    </xf>
    <xf numFmtId="0" fontId="3" fillId="0" borderId="94" xfId="0" applyFont="1" applyBorder="1" applyAlignment="1">
      <alignment horizontal="left" vertical="center"/>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8" xfId="0" applyFont="1" applyBorder="1" applyAlignment="1">
      <alignment/>
    </xf>
    <xf numFmtId="0" fontId="5" fillId="0" borderId="79" xfId="0" applyFont="1" applyBorder="1" applyAlignment="1">
      <alignment/>
    </xf>
    <xf numFmtId="0" fontId="5" fillId="0" borderId="0" xfId="0" applyFont="1" applyAlignment="1" applyProtection="1">
      <alignment horizontal="center"/>
      <protection locked="0"/>
    </xf>
    <xf numFmtId="0" fontId="4" fillId="0" borderId="14" xfId="0" applyFont="1" applyBorder="1" applyAlignment="1">
      <alignment horizontal="center" vertical="center" wrapText="1" readingOrder="1"/>
    </xf>
    <xf numFmtId="0" fontId="4" fillId="0" borderId="12" xfId="0" applyFont="1" applyBorder="1" applyAlignment="1">
      <alignment horizontal="center" vertical="center" wrapText="1" readingOrder="1"/>
    </xf>
    <xf numFmtId="0" fontId="4" fillId="0" borderId="43" xfId="0" applyFont="1" applyBorder="1" applyAlignment="1">
      <alignment horizontal="center" vertical="center" wrapText="1" readingOrder="1"/>
    </xf>
    <xf numFmtId="0" fontId="4" fillId="0" borderId="46" xfId="0" applyFont="1" applyBorder="1" applyAlignment="1">
      <alignment horizontal="center" vertical="center" wrapText="1" readingOrder="1"/>
    </xf>
    <xf numFmtId="0" fontId="4" fillId="0" borderId="49" xfId="0" applyFont="1" applyBorder="1" applyAlignment="1">
      <alignment horizontal="center" vertical="center" wrapText="1" readingOrder="1"/>
    </xf>
    <xf numFmtId="0" fontId="4" fillId="0" borderId="52" xfId="0" applyFont="1" applyBorder="1" applyAlignment="1">
      <alignment horizontal="center" vertical="center" wrapText="1" readingOrder="1"/>
    </xf>
    <xf numFmtId="0" fontId="5" fillId="0" borderId="60" xfId="0" applyFont="1" applyBorder="1" applyAlignment="1" quotePrefix="1">
      <alignment horizontal="center" vertical="center" wrapText="1"/>
    </xf>
    <xf numFmtId="0" fontId="4" fillId="0" borderId="0" xfId="0" applyFont="1" applyBorder="1" applyAlignment="1">
      <alignment horizontal="center" vertical="center" wrapText="1" readingOrder="1"/>
    </xf>
    <xf numFmtId="0" fontId="4" fillId="0" borderId="101" xfId="0" applyFont="1" applyBorder="1" applyAlignment="1">
      <alignment horizontal="center" vertical="center" wrapText="1" readingOrder="1"/>
    </xf>
    <xf numFmtId="0" fontId="5" fillId="0" borderId="61" xfId="0" applyFont="1" applyBorder="1" applyAlignment="1">
      <alignment horizontal="left" vertical="center"/>
    </xf>
    <xf numFmtId="0" fontId="5" fillId="0" borderId="60" xfId="0" applyFont="1" applyBorder="1" applyAlignment="1">
      <alignment horizontal="left" vertical="center" wrapText="1"/>
    </xf>
    <xf numFmtId="0" fontId="34" fillId="0" borderId="61" xfId="0" applyFont="1" applyBorder="1" applyAlignment="1">
      <alignment horizontal="left" vertical="center" wrapText="1"/>
    </xf>
    <xf numFmtId="0" fontId="34" fillId="0" borderId="60" xfId="0" applyFont="1" applyBorder="1" applyAlignment="1">
      <alignment horizontal="left" vertical="center" wrapText="1"/>
    </xf>
    <xf numFmtId="0" fontId="7" fillId="0" borderId="90" xfId="0" applyFont="1" applyBorder="1" applyAlignment="1">
      <alignment horizontal="left" vertical="center" wrapText="1"/>
    </xf>
    <xf numFmtId="0" fontId="4" fillId="0" borderId="90" xfId="0" applyFont="1" applyBorder="1" applyAlignment="1" quotePrefix="1">
      <alignment horizontal="center" wrapText="1"/>
    </xf>
    <xf numFmtId="0" fontId="28" fillId="0" borderId="48" xfId="0" applyFont="1" applyBorder="1" applyAlignment="1">
      <alignment horizontal="center" vertical="center" wrapText="1"/>
    </xf>
    <xf numFmtId="0" fontId="7" fillId="0" borderId="59" xfId="0" applyFont="1" applyBorder="1" applyAlignment="1">
      <alignment horizontal="left" vertical="center" wrapText="1"/>
    </xf>
    <xf numFmtId="0" fontId="28" fillId="0" borderId="10" xfId="0" applyFont="1" applyBorder="1" applyAlignment="1">
      <alignment horizontal="center" vertical="center" wrapText="1"/>
    </xf>
    <xf numFmtId="0" fontId="7" fillId="0" borderId="69" xfId="0" applyFont="1" applyBorder="1" applyAlignment="1">
      <alignment horizontal="left" vertical="center" wrapText="1"/>
    </xf>
    <xf numFmtId="0" fontId="4" fillId="0" borderId="91" xfId="0" applyFont="1" applyBorder="1" applyAlignment="1" quotePrefix="1">
      <alignment horizontal="center" wrapText="1"/>
    </xf>
    <xf numFmtId="0" fontId="28" fillId="0" borderId="42" xfId="0" applyFont="1" applyBorder="1" applyAlignment="1">
      <alignment horizontal="center" vertical="center" wrapText="1" readingOrder="1"/>
    </xf>
    <xf numFmtId="0" fontId="34" fillId="0" borderId="102" xfId="0" applyFont="1" applyBorder="1" applyAlignment="1">
      <alignment horizontal="left" vertical="center" wrapText="1"/>
    </xf>
    <xf numFmtId="0" fontId="28" fillId="0" borderId="48" xfId="0" applyFont="1" applyBorder="1" applyAlignment="1">
      <alignment horizontal="center" vertical="center" wrapText="1" readingOrder="1"/>
    </xf>
    <xf numFmtId="0" fontId="4" fillId="0" borderId="90" xfId="0" applyFont="1" applyBorder="1" applyAlignment="1">
      <alignment horizontal="center" wrapText="1"/>
    </xf>
    <xf numFmtId="0" fontId="28" fillId="0" borderId="10" xfId="0" applyFont="1" applyBorder="1" applyAlignment="1">
      <alignment horizontal="center" vertical="center" wrapText="1" readingOrder="1"/>
    </xf>
    <xf numFmtId="0" fontId="7" fillId="0" borderId="91" xfId="0" applyFont="1" applyBorder="1" applyAlignment="1">
      <alignment horizontal="left" vertical="center" wrapText="1"/>
    </xf>
    <xf numFmtId="0" fontId="28"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7" fillId="0" borderId="15" xfId="0" applyFont="1" applyBorder="1" applyAlignment="1">
      <alignment horizontal="left" vertical="center" wrapText="1"/>
    </xf>
    <xf numFmtId="0" fontId="4" fillId="34" borderId="52" xfId="0" applyFont="1" applyFill="1" applyBorder="1" applyAlignment="1">
      <alignment horizontal="center" vertical="center" wrapText="1"/>
    </xf>
    <xf numFmtId="0" fontId="4" fillId="34" borderId="100"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44" xfId="0" applyFont="1" applyFill="1" applyBorder="1" applyAlignment="1">
      <alignment horizontal="center" vertical="center" wrapText="1" readingOrder="1"/>
    </xf>
    <xf numFmtId="0" fontId="4" fillId="34" borderId="45" xfId="0" applyFont="1" applyFill="1" applyBorder="1" applyAlignment="1">
      <alignment horizontal="center" vertical="center" wrapText="1" readingOrder="1"/>
    </xf>
    <xf numFmtId="0" fontId="4" fillId="34" borderId="50" xfId="0" applyFont="1" applyFill="1" applyBorder="1" applyAlignment="1">
      <alignment horizontal="center" vertical="center" wrapText="1" readingOrder="1"/>
    </xf>
    <xf numFmtId="0" fontId="4" fillId="34" borderId="51" xfId="0" applyFont="1" applyFill="1" applyBorder="1" applyAlignment="1">
      <alignment horizontal="center" vertical="center" wrapText="1" readingOrder="1"/>
    </xf>
    <xf numFmtId="0" fontId="4" fillId="34" borderId="15" xfId="0" applyFont="1" applyFill="1" applyBorder="1" applyAlignment="1">
      <alignment horizontal="center" vertical="center" wrapText="1" readingOrder="1"/>
    </xf>
    <xf numFmtId="0" fontId="4" fillId="34" borderId="13" xfId="0" applyFont="1" applyFill="1" applyBorder="1" applyAlignment="1">
      <alignment horizontal="center" vertical="center" wrapText="1" readingOrder="1"/>
    </xf>
    <xf numFmtId="0" fontId="4" fillId="34" borderId="68" xfId="0" applyFont="1" applyFill="1" applyBorder="1" applyAlignment="1">
      <alignment horizontal="center" vertical="center" wrapText="1" readingOrder="1"/>
    </xf>
    <xf numFmtId="0" fontId="4" fillId="34" borderId="0" xfId="0" applyFont="1" applyFill="1" applyBorder="1" applyAlignment="1">
      <alignment horizontal="center" vertical="center" wrapText="1" readingOrder="1"/>
    </xf>
    <xf numFmtId="0" fontId="4" fillId="34" borderId="11" xfId="0" applyFont="1" applyFill="1" applyBorder="1" applyAlignment="1">
      <alignment horizontal="center" vertical="center" wrapText="1"/>
    </xf>
    <xf numFmtId="0" fontId="4" fillId="34" borderId="65"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7" fillId="0" borderId="44" xfId="0" applyFont="1" applyBorder="1" applyAlignment="1">
      <alignment horizontal="left" vertical="center" wrapText="1"/>
    </xf>
    <xf numFmtId="0" fontId="7" fillId="0" borderId="42" xfId="0" applyFont="1" applyBorder="1" applyAlignment="1">
      <alignment horizontal="left" vertical="center" wrapText="1"/>
    </xf>
    <xf numFmtId="0" fontId="4" fillId="0" borderId="42" xfId="0" applyFont="1" applyBorder="1" applyAlignment="1" quotePrefix="1">
      <alignment horizontal="center" wrapText="1"/>
    </xf>
    <xf numFmtId="0" fontId="4" fillId="34" borderId="42" xfId="0" applyFont="1" applyFill="1" applyBorder="1" applyAlignment="1">
      <alignment horizontal="center" vertical="center" wrapText="1" readingOrder="1"/>
    </xf>
    <xf numFmtId="0" fontId="3" fillId="34" borderId="79" xfId="0" applyFont="1" applyFill="1" applyBorder="1" applyAlignment="1">
      <alignment horizontal="left" vertical="center"/>
    </xf>
    <xf numFmtId="0" fontId="4" fillId="34" borderId="79" xfId="0" applyFont="1" applyFill="1" applyBorder="1" applyAlignment="1">
      <alignment horizontal="left" vertical="center" wrapText="1"/>
    </xf>
    <xf numFmtId="0" fontId="4" fillId="34" borderId="91" xfId="0" applyFont="1" applyFill="1" applyBorder="1" applyAlignment="1" quotePrefix="1">
      <alignment horizontal="center" vertical="center" wrapText="1"/>
    </xf>
    <xf numFmtId="0" fontId="4" fillId="34" borderId="44"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34" fillId="0" borderId="103" xfId="0" applyFont="1" applyBorder="1" applyAlignment="1">
      <alignment horizontal="left" vertical="center" wrapText="1"/>
    </xf>
    <xf numFmtId="0" fontId="5" fillId="0" borderId="102" xfId="0" applyFont="1" applyBorder="1" applyAlignment="1" quotePrefix="1">
      <alignment horizontal="center" wrapText="1"/>
    </xf>
    <xf numFmtId="0" fontId="5" fillId="0" borderId="104" xfId="0" applyFont="1" applyBorder="1" applyAlignment="1">
      <alignment horizontal="center" vertical="center" wrapText="1"/>
    </xf>
    <xf numFmtId="0" fontId="35" fillId="0" borderId="60" xfId="0" applyFont="1" applyBorder="1" applyAlignment="1">
      <alignment horizontal="left" vertical="center" wrapText="1"/>
    </xf>
    <xf numFmtId="0" fontId="2" fillId="0" borderId="42" xfId="0" applyFont="1" applyBorder="1" applyAlignment="1">
      <alignment horizontal="center" vertical="center" textRotation="90" wrapText="1"/>
    </xf>
    <xf numFmtId="0" fontId="2" fillId="0" borderId="63"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2" fillId="0" borderId="99"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99" xfId="0" applyFont="1" applyBorder="1" applyAlignment="1">
      <alignment horizontal="center"/>
    </xf>
    <xf numFmtId="0" fontId="2" fillId="0" borderId="30" xfId="0" applyFont="1" applyBorder="1" applyAlignment="1">
      <alignment horizontal="center"/>
    </xf>
    <xf numFmtId="0" fontId="2" fillId="0" borderId="11" xfId="0" applyFont="1" applyBorder="1" applyAlignment="1">
      <alignment horizontal="center"/>
    </xf>
    <xf numFmtId="0" fontId="2" fillId="33" borderId="42"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2" xfId="0" applyFont="1" applyBorder="1" applyAlignment="1">
      <alignment horizontal="center" vertical="center" textRotation="90"/>
    </xf>
    <xf numFmtId="0" fontId="2" fillId="0" borderId="63" xfId="0" applyFont="1" applyBorder="1" applyAlignment="1">
      <alignment horizontal="center" vertical="center" textRotation="90"/>
    </xf>
    <xf numFmtId="0" fontId="2" fillId="0" borderId="48" xfId="0" applyFont="1" applyBorder="1" applyAlignment="1">
      <alignment horizontal="center" vertical="center" textRotation="90"/>
    </xf>
    <xf numFmtId="0" fontId="2" fillId="0" borderId="42" xfId="0" applyFont="1" applyBorder="1" applyAlignment="1">
      <alignment horizontal="center"/>
    </xf>
    <xf numFmtId="0" fontId="2" fillId="0" borderId="63" xfId="0" applyFont="1" applyBorder="1" applyAlignment="1">
      <alignment horizontal="center"/>
    </xf>
    <xf numFmtId="0" fontId="2" fillId="0" borderId="48" xfId="0" applyFont="1" applyBorder="1" applyAlignment="1">
      <alignment horizontal="center"/>
    </xf>
    <xf numFmtId="0" fontId="2" fillId="33" borderId="9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11" xfId="0" applyFont="1" applyBorder="1" applyAlignment="1">
      <alignment horizontal="center" textRotation="90" wrapText="1"/>
    </xf>
    <xf numFmtId="0" fontId="3" fillId="0" borderId="74" xfId="0" applyFont="1" applyBorder="1" applyAlignment="1">
      <alignment horizontal="center" textRotation="90" wrapText="1"/>
    </xf>
    <xf numFmtId="0" fontId="28" fillId="0" borderId="105"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107" xfId="0" applyFont="1" applyBorder="1" applyAlignment="1">
      <alignment horizontal="center" vertical="center" wrapText="1"/>
    </xf>
    <xf numFmtId="0" fontId="33" fillId="0" borderId="95" xfId="0" applyFont="1" applyBorder="1" applyAlignment="1">
      <alignment horizontal="left" vertical="center" wrapText="1"/>
    </xf>
    <xf numFmtId="0" fontId="33" fillId="0" borderId="3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8" xfId="0" applyFont="1" applyBorder="1" applyAlignment="1">
      <alignment horizontal="center" vertical="center" wrapText="1"/>
    </xf>
    <xf numFmtId="0" fontId="5" fillId="0" borderId="109" xfId="0" applyFont="1" applyBorder="1" applyAlignment="1">
      <alignment horizontal="center" vertical="center" textRotation="90" wrapText="1"/>
    </xf>
    <xf numFmtId="0" fontId="5" fillId="0" borderId="110" xfId="0" applyFont="1" applyBorder="1" applyAlignment="1">
      <alignment horizontal="center" vertical="center" textRotation="90" wrapText="1"/>
    </xf>
    <xf numFmtId="0" fontId="5" fillId="0" borderId="111" xfId="0" applyFont="1" applyBorder="1" applyAlignment="1">
      <alignment horizontal="center" vertical="center" textRotation="90" wrapText="1"/>
    </xf>
    <xf numFmtId="0" fontId="5" fillId="0" borderId="112"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113"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114" xfId="0" applyFont="1" applyBorder="1" applyAlignment="1">
      <alignment horizontal="left" vertical="center" wrapText="1"/>
    </xf>
    <xf numFmtId="0" fontId="3" fillId="0" borderId="10" xfId="0" applyFont="1" applyBorder="1" applyAlignment="1">
      <alignment horizontal="center" textRotation="90" wrapText="1"/>
    </xf>
    <xf numFmtId="0" fontId="3" fillId="0" borderId="16" xfId="0" applyFont="1" applyBorder="1" applyAlignment="1">
      <alignment horizontal="center" textRotation="90" wrapText="1"/>
    </xf>
    <xf numFmtId="0" fontId="3" fillId="0" borderId="87"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17" xfId="0" applyFont="1" applyBorder="1" applyAlignment="1">
      <alignment horizontal="center" vertical="center" wrapTex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12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1" xfId="0" applyFont="1" applyBorder="1" applyAlignment="1">
      <alignment horizontal="center" vertical="center" wrapText="1"/>
    </xf>
    <xf numFmtId="0" fontId="0" fillId="0" borderId="115" xfId="0" applyBorder="1" applyAlignment="1">
      <alignment horizontal="center" wrapText="1"/>
    </xf>
    <xf numFmtId="0" fontId="0" fillId="0" borderId="116" xfId="0" applyBorder="1" applyAlignment="1">
      <alignment horizontal="center" wrapText="1"/>
    </xf>
    <xf numFmtId="0" fontId="3" fillId="0" borderId="87"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122" xfId="0" applyFont="1" applyBorder="1" applyAlignment="1">
      <alignment horizontal="center" textRotation="90" wrapText="1"/>
    </xf>
    <xf numFmtId="0" fontId="3" fillId="0" borderId="18"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4" xfId="0" applyFont="1" applyBorder="1" applyAlignment="1">
      <alignment horizontal="center" textRotation="90" wrapText="1"/>
    </xf>
    <xf numFmtId="0" fontId="3" fillId="0" borderId="59" xfId="0" applyFont="1" applyBorder="1" applyAlignment="1">
      <alignment horizontal="center" textRotation="90" wrapText="1"/>
    </xf>
    <xf numFmtId="0" fontId="3" fillId="0" borderId="123" xfId="0" applyFont="1" applyBorder="1" applyAlignment="1">
      <alignment horizontal="center" textRotation="90" wrapText="1"/>
    </xf>
    <xf numFmtId="0" fontId="10" fillId="0" borderId="0" xfId="0" applyFont="1" applyAlignment="1">
      <alignment horizontal="center" wrapText="1"/>
    </xf>
    <xf numFmtId="0" fontId="4" fillId="0" borderId="0" xfId="0" applyFont="1" applyAlignment="1">
      <alignment horizontal="center"/>
    </xf>
    <xf numFmtId="0" fontId="9" fillId="0" borderId="0" xfId="0" applyFont="1" applyAlignment="1">
      <alignment horizontal="right" vertical="top" wrapText="1"/>
    </xf>
    <xf numFmtId="0" fontId="0" fillId="0" borderId="0" xfId="0" applyAlignment="1">
      <alignment horizontal="right" vertical="top" wrapText="1"/>
    </xf>
    <xf numFmtId="0" fontId="10" fillId="0" borderId="124" xfId="0" applyFont="1" applyBorder="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wrapText="1"/>
    </xf>
    <xf numFmtId="0" fontId="15" fillId="0" borderId="125" xfId="0" applyFont="1" applyBorder="1" applyAlignment="1">
      <alignment horizontal="center" vertical="top" wrapText="1"/>
    </xf>
    <xf numFmtId="0" fontId="0" fillId="0" borderId="39" xfId="0" applyBorder="1" applyAlignment="1">
      <alignment horizontal="center"/>
    </xf>
    <xf numFmtId="0" fontId="4" fillId="0" borderId="30" xfId="0" applyNumberFormat="1" applyFont="1" applyFill="1" applyBorder="1" applyAlignment="1" applyProtection="1">
      <alignment horizontal="center" vertical="top"/>
      <protection/>
    </xf>
    <xf numFmtId="0" fontId="5" fillId="0" borderId="31" xfId="0" applyNumberFormat="1" applyFont="1" applyFill="1" applyBorder="1" applyAlignment="1" applyProtection="1">
      <alignment horizontal="left" vertical="top"/>
      <protection/>
    </xf>
    <xf numFmtId="0" fontId="0" fillId="0" borderId="31" xfId="0" applyBorder="1" applyAlignment="1">
      <alignment vertical="top"/>
    </xf>
    <xf numFmtId="0" fontId="15" fillId="0" borderId="126" xfId="0" applyFont="1" applyBorder="1" applyAlignment="1">
      <alignment horizontal="center" textRotation="90" wrapText="1"/>
    </xf>
    <xf numFmtId="0" fontId="15" fillId="0" borderId="48" xfId="0" applyFont="1" applyBorder="1" applyAlignment="1">
      <alignment horizontal="center" textRotation="90" wrapText="1"/>
    </xf>
    <xf numFmtId="0" fontId="15" fillId="0" borderId="127" xfId="0" applyFont="1" applyBorder="1" applyAlignment="1">
      <alignment horizontal="center" textRotation="90" wrapText="1"/>
    </xf>
    <xf numFmtId="0" fontId="15" fillId="0" borderId="128" xfId="0" applyFont="1" applyBorder="1" applyAlignment="1">
      <alignment horizontal="center" textRotation="90" wrapText="1"/>
    </xf>
    <xf numFmtId="0" fontId="0" fillId="0" borderId="0" xfId="0" applyAlignment="1">
      <alignment horizontal="left" vertical="center" wrapText="1"/>
    </xf>
    <xf numFmtId="0" fontId="0" fillId="0" borderId="32" xfId="0"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3"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90" xfId="0" applyFont="1" applyFill="1" applyBorder="1" applyAlignment="1" quotePrefix="1">
      <alignment horizontal="center" vertical="center" wrapText="1"/>
    </xf>
    <xf numFmtId="0" fontId="4" fillId="34" borderId="22"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91" fillId="34" borderId="52" xfId="0" applyFont="1" applyFill="1" applyBorder="1" applyAlignment="1">
      <alignment horizontal="center" vertical="center" wrapText="1"/>
    </xf>
    <xf numFmtId="0" fontId="4" fillId="34" borderId="0" xfId="0" applyFont="1" applyFill="1" applyAlignment="1">
      <alignment/>
    </xf>
    <xf numFmtId="0" fontId="4" fillId="34" borderId="47" xfId="0" applyFont="1" applyFill="1" applyBorder="1" applyAlignment="1">
      <alignment horizontal="left" vertical="center"/>
    </xf>
    <xf numFmtId="0" fontId="4" fillId="34" borderId="70" xfId="0" applyFont="1" applyFill="1" applyBorder="1" applyAlignment="1">
      <alignment horizontal="center" vertical="center" wrapText="1"/>
    </xf>
    <xf numFmtId="0" fontId="3" fillId="34" borderId="59" xfId="0" applyFont="1" applyFill="1" applyBorder="1" applyAlignment="1">
      <alignment horizontal="left" vertical="center"/>
    </xf>
    <xf numFmtId="0" fontId="4" fillId="34" borderId="18"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90" xfId="0" applyFont="1" applyFill="1" applyBorder="1" applyAlignment="1">
      <alignment horizontal="left" vertical="center"/>
    </xf>
    <xf numFmtId="0" fontId="10" fillId="34" borderId="60" xfId="0" applyFont="1" applyFill="1" applyBorder="1" applyAlignment="1">
      <alignment horizontal="left" vertical="center"/>
    </xf>
    <xf numFmtId="0" fontId="10" fillId="34" borderId="61" xfId="0" applyFont="1" applyFill="1" applyBorder="1" applyAlignment="1">
      <alignment horizontal="left" vertical="center" wrapText="1"/>
    </xf>
    <xf numFmtId="0" fontId="4" fillId="34" borderId="60" xfId="0" applyFont="1" applyFill="1" applyBorder="1" applyAlignment="1" quotePrefix="1">
      <alignment horizontal="center" vertical="center" wrapText="1"/>
    </xf>
    <xf numFmtId="0" fontId="5" fillId="34" borderId="60" xfId="0" applyFont="1" applyFill="1" applyBorder="1" applyAlignment="1">
      <alignment horizontal="center" vertical="center" wrapText="1"/>
    </xf>
    <xf numFmtId="0" fontId="3" fillId="34" borderId="18" xfId="0" applyFont="1" applyFill="1" applyBorder="1" applyAlignment="1">
      <alignment horizontal="left" vertical="center"/>
    </xf>
    <xf numFmtId="0" fontId="3" fillId="34" borderId="41" xfId="0" applyFont="1" applyFill="1" applyBorder="1" applyAlignment="1">
      <alignment horizontal="left" vertical="center"/>
    </xf>
    <xf numFmtId="0" fontId="4" fillId="34" borderId="41" xfId="0" applyFont="1" applyFill="1" applyBorder="1" applyAlignment="1">
      <alignment horizontal="left" vertical="center" wrapText="1"/>
    </xf>
    <xf numFmtId="0" fontId="5" fillId="34" borderId="45"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3" fillId="34" borderId="94" xfId="0" applyFont="1" applyFill="1" applyBorder="1" applyAlignment="1">
      <alignment horizontal="left" vertical="center"/>
    </xf>
    <xf numFmtId="0" fontId="4" fillId="34" borderId="70" xfId="0" applyFont="1" applyFill="1" applyBorder="1" applyAlignment="1">
      <alignment horizontal="left" vertical="center" wrapText="1"/>
    </xf>
    <xf numFmtId="0" fontId="4" fillId="34" borderId="129" xfId="0" applyFont="1" applyFill="1" applyBorder="1" applyAlignment="1">
      <alignment horizontal="center" vertical="center" wrapText="1"/>
    </xf>
    <xf numFmtId="0" fontId="4" fillId="34" borderId="130" xfId="0" applyFont="1" applyFill="1" applyBorder="1" applyAlignment="1">
      <alignment horizontal="center" vertical="center" wrapText="1"/>
    </xf>
    <xf numFmtId="0" fontId="4" fillId="34" borderId="131" xfId="0" applyFont="1" applyFill="1" applyBorder="1" applyAlignment="1">
      <alignment horizontal="center" vertical="center" wrapText="1"/>
    </xf>
    <xf numFmtId="0" fontId="4" fillId="34" borderId="98" xfId="0" applyFont="1" applyFill="1" applyBorder="1" applyAlignment="1">
      <alignment horizontal="center" vertical="center" wrapText="1"/>
    </xf>
    <xf numFmtId="0" fontId="4" fillId="34" borderId="96" xfId="0" applyFont="1" applyFill="1" applyBorder="1" applyAlignment="1">
      <alignment horizontal="center" vertical="center" wrapText="1"/>
    </xf>
    <xf numFmtId="0" fontId="4" fillId="34" borderId="30" xfId="0" applyFont="1" applyFill="1" applyBorder="1" applyAlignment="1">
      <alignment horizontal="left" vertical="center" wrapText="1"/>
    </xf>
    <xf numFmtId="0" fontId="4" fillId="34" borderId="59" xfId="0" applyFont="1" applyFill="1" applyBorder="1" applyAlignment="1" quotePrefix="1">
      <alignment horizontal="center" vertical="center" wrapText="1"/>
    </xf>
    <xf numFmtId="0" fontId="4" fillId="34" borderId="99" xfId="0" applyFont="1" applyFill="1" applyBorder="1" applyAlignment="1">
      <alignment horizontal="center" vertical="center" wrapText="1"/>
    </xf>
    <xf numFmtId="0" fontId="3" fillId="34" borderId="92" xfId="0" applyFont="1" applyFill="1" applyBorder="1" applyAlignment="1">
      <alignment horizontal="left" vertical="center"/>
    </xf>
    <xf numFmtId="0" fontId="4" fillId="34" borderId="31" xfId="0" applyFont="1" applyFill="1" applyBorder="1" applyAlignment="1">
      <alignment horizontal="left" vertical="center" wrapText="1"/>
    </xf>
    <xf numFmtId="0" fontId="4" fillId="34" borderId="69" xfId="0" applyFont="1" applyFill="1" applyBorder="1" applyAlignment="1" quotePrefix="1">
      <alignment horizontal="center" vertical="center" wrapText="1"/>
    </xf>
    <xf numFmtId="0" fontId="5" fillId="34" borderId="42" xfId="0" applyFont="1" applyFill="1" applyBorder="1" applyAlignment="1">
      <alignment horizontal="center" vertical="center" wrapText="1"/>
    </xf>
    <xf numFmtId="0" fontId="4" fillId="34" borderId="132"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64" xfId="0" applyFont="1" applyFill="1" applyBorder="1" applyAlignment="1">
      <alignment horizontal="center" vertical="center" wrapText="1"/>
    </xf>
    <xf numFmtId="0" fontId="4" fillId="34" borderId="86"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3" fillId="34" borderId="60" xfId="0" applyFont="1" applyFill="1" applyBorder="1" applyAlignment="1">
      <alignment horizontal="left" vertical="center"/>
    </xf>
    <xf numFmtId="0" fontId="4" fillId="34" borderId="60" xfId="0" applyFont="1" applyFill="1" applyBorder="1" applyAlignment="1">
      <alignment horizontal="left" vertical="center" wrapText="1"/>
    </xf>
    <xf numFmtId="0" fontId="3" fillId="34" borderId="50" xfId="0" applyFont="1" applyFill="1" applyBorder="1" applyAlignment="1">
      <alignment horizontal="left" vertical="center"/>
    </xf>
    <xf numFmtId="0" fontId="4" fillId="34" borderId="48" xfId="0" applyFont="1" applyFill="1" applyBorder="1" applyAlignment="1">
      <alignment horizontal="left" vertical="center" wrapText="1"/>
    </xf>
    <xf numFmtId="0" fontId="3" fillId="34" borderId="15" xfId="0" applyFont="1" applyFill="1" applyBorder="1" applyAlignment="1">
      <alignment horizontal="left" vertical="center"/>
    </xf>
    <xf numFmtId="0" fontId="4" fillId="34" borderId="10" xfId="0" applyFont="1" applyFill="1" applyBorder="1" applyAlignment="1">
      <alignment horizontal="left" vertical="center" wrapText="1"/>
    </xf>
    <xf numFmtId="0" fontId="3" fillId="34" borderId="133" xfId="0" applyFont="1" applyFill="1" applyBorder="1" applyAlignment="1">
      <alignment horizontal="left" vertical="center"/>
    </xf>
    <xf numFmtId="0" fontId="4" fillId="34" borderId="54" xfId="0" applyFont="1" applyFill="1" applyBorder="1" applyAlignment="1">
      <alignment horizontal="left" vertical="center" wrapText="1"/>
    </xf>
    <xf numFmtId="0" fontId="4" fillId="34" borderId="54" xfId="0" applyFont="1" applyFill="1" applyBorder="1" applyAlignment="1">
      <alignment horizontal="center" vertical="center" wrapText="1"/>
    </xf>
    <xf numFmtId="0" fontId="4" fillId="34" borderId="5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83</xdr:row>
      <xdr:rowOff>95250</xdr:rowOff>
    </xdr:from>
    <xdr:ext cx="6334125" cy="819150"/>
    <xdr:sp fLocksText="0">
      <xdr:nvSpPr>
        <xdr:cNvPr id="1" name="TextBox 2"/>
        <xdr:cNvSpPr txBox="1">
          <a:spLocks noChangeArrowheads="1"/>
        </xdr:cNvSpPr>
      </xdr:nvSpPr>
      <xdr:spPr>
        <a:xfrm>
          <a:off x="161925" y="17449800"/>
          <a:ext cx="6334125" cy="819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152400</xdr:rowOff>
    </xdr:from>
    <xdr:to>
      <xdr:col>42</xdr:col>
      <xdr:colOff>47625</xdr:colOff>
      <xdr:row>13</xdr:row>
      <xdr:rowOff>28575</xdr:rowOff>
    </xdr:to>
    <xdr:sp>
      <xdr:nvSpPr>
        <xdr:cNvPr id="1" name="Текст 2"/>
        <xdr:cNvSpPr txBox="1">
          <a:spLocks noChangeArrowheads="1"/>
        </xdr:cNvSpPr>
      </xdr:nvSpPr>
      <xdr:spPr>
        <a:xfrm>
          <a:off x="676275" y="1285875"/>
          <a:ext cx="8172450" cy="2133600"/>
        </a:xfrm>
        <a:prstGeom prst="rect">
          <a:avLst/>
        </a:prstGeom>
        <a:noFill/>
        <a:ln w="9525" cmpd="sng">
          <a:noFill/>
        </a:ln>
      </xdr:spPr>
      <xdr:txBody>
        <a:bodyPr vertOverflow="clip" wrap="square" lIns="27432" tIns="22860" rIns="27432" bIns="0"/>
        <a:p>
          <a:pPr algn="l">
            <a:defRPr/>
          </a:pPr>
          <a:r>
            <a:rPr lang="en-US" cap="none" sz="1200" b="1" i="0" u="none" baseline="0">
              <a:solidFill>
                <a:srgbClr val="000000"/>
              </a:solidFill>
              <a:latin typeface="Times New Roman"/>
              <a:ea typeface="Times New Roman"/>
              <a:cs typeface="Times New Roman"/>
            </a:rPr>
            <a:t> УЧЕБНЫЙ ПЛАН</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образовательного учреждения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Государственное бюджетное образовательное учреждение 
</a:t>
          </a:r>
          <a:r>
            <a:rPr lang="en-US" cap="none" sz="1200" b="1" i="0" u="none" baseline="0">
              <a:solidFill>
                <a:srgbClr val="000000"/>
              </a:solidFill>
              <a:latin typeface="Times New Roman"/>
              <a:ea typeface="Times New Roman"/>
              <a:cs typeface="Times New Roman"/>
            </a:rPr>
            <a:t>среднего профессионального образования Новосибирской области "Новосибирский технологический техникум"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специальность 22.02.04 "Металловедение и термическая обработка металлов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специализация   (код и наименование) 
</a:t>
          </a:r>
          <a:r>
            <a:rPr lang="en-US" cap="none" sz="1200" b="1" i="0" u="none" baseline="0">
              <a:solidFill>
                <a:srgbClr val="000000"/>
              </a:solidFill>
              <a:latin typeface="Times New Roman"/>
              <a:ea typeface="Times New Roman"/>
              <a:cs typeface="Times New Roman"/>
            </a:rPr>
            <a:t>квалификация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техник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образовательный уровень СПО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 базовой подготовки
</a:t>
          </a:r>
          <a:r>
            <a:rPr lang="en-US" cap="none" sz="1200" b="1" i="0" u="none" baseline="0">
              <a:solidFill>
                <a:srgbClr val="000000"/>
              </a:solidFill>
              <a:latin typeface="Times New Roman"/>
              <a:ea typeface="Times New Roman"/>
              <a:cs typeface="Times New Roman"/>
            </a:rPr>
            <a:t>
</a:t>
          </a:r>
          <a:r>
            <a:rPr lang="en-US" cap="none" sz="2000" b="1" i="0" u="none" baseline="0">
              <a:solidFill>
                <a:srgbClr val="000000"/>
              </a:solidFill>
              <a:latin typeface="Arial Cyr"/>
              <a:ea typeface="Arial Cyr"/>
              <a:cs typeface="Arial Cyr"/>
            </a:rPr>
            <a:t>
</a:t>
          </a:r>
        </a:p>
      </xdr:txBody>
    </xdr:sp>
    <xdr:clientData/>
  </xdr:twoCellAnchor>
  <xdr:twoCellAnchor>
    <xdr:from>
      <xdr:col>52</xdr:col>
      <xdr:colOff>57150</xdr:colOff>
      <xdr:row>6</xdr:row>
      <xdr:rowOff>142875</xdr:rowOff>
    </xdr:from>
    <xdr:to>
      <xdr:col>62</xdr:col>
      <xdr:colOff>247650</xdr:colOff>
      <xdr:row>12</xdr:row>
      <xdr:rowOff>171450</xdr:rowOff>
    </xdr:to>
    <xdr:sp>
      <xdr:nvSpPr>
        <xdr:cNvPr id="2" name="Текст 5"/>
        <xdr:cNvSpPr txBox="1">
          <a:spLocks noChangeArrowheads="1"/>
        </xdr:cNvSpPr>
      </xdr:nvSpPr>
      <xdr:spPr>
        <a:xfrm flipH="1">
          <a:off x="10953750" y="1276350"/>
          <a:ext cx="2800350" cy="1457325"/>
        </a:xfrm>
        <a:prstGeom prst="rect">
          <a:avLst/>
        </a:prstGeom>
        <a:solidFill>
          <a:srgbClr val="FFFFFF"/>
        </a:solidFill>
        <a:ln w="1" cmpd="sng">
          <a:noFill/>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форма обучения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очная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Нормативный срок обучения</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3 года 10 месяцев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на базе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основного   общего образования</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Cyr"/>
              <a:ea typeface="Arial Cyr"/>
              <a:cs typeface="Arial Cyr"/>
            </a:rPr>
            <a:t>  </a:t>
          </a:r>
        </a:p>
      </xdr:txBody>
    </xdr:sp>
    <xdr:clientData/>
  </xdr:twoCellAnchor>
  <xdr:twoCellAnchor>
    <xdr:from>
      <xdr:col>2</xdr:col>
      <xdr:colOff>209550</xdr:colOff>
      <xdr:row>22</xdr:row>
      <xdr:rowOff>152400</xdr:rowOff>
    </xdr:from>
    <xdr:to>
      <xdr:col>8</xdr:col>
      <xdr:colOff>9525</xdr:colOff>
      <xdr:row>25</xdr:row>
      <xdr:rowOff>57150</xdr:rowOff>
    </xdr:to>
    <xdr:sp>
      <xdr:nvSpPr>
        <xdr:cNvPr id="3" name="Текст 6"/>
        <xdr:cNvSpPr txBox="1">
          <a:spLocks noChangeArrowheads="1"/>
        </xdr:cNvSpPr>
      </xdr:nvSpPr>
      <xdr:spPr>
        <a:xfrm>
          <a:off x="628650" y="5953125"/>
          <a:ext cx="1057275" cy="390525"/>
        </a:xfrm>
        <a:prstGeom prst="rect">
          <a:avLst/>
        </a:prstGeom>
        <a:solidFill>
          <a:srgbClr val="FFFFFF"/>
        </a:solidFill>
        <a:ln w="1" cmpd="sng">
          <a:noFill/>
        </a:ln>
      </xdr:spPr>
      <xdr:txBody>
        <a:bodyPr vertOverflow="clip" wrap="square" lIns="27432" tIns="22860" rIns="27432" bIns="0" anchor="ctr"/>
        <a:p>
          <a:pPr algn="ctr">
            <a:defRPr/>
          </a:pPr>
          <a:r>
            <a:rPr lang="en-US" cap="none" sz="800" b="1" i="0" u="none" baseline="0">
              <a:solidFill>
                <a:srgbClr val="000000"/>
              </a:solidFill>
              <a:latin typeface="Times New Roman"/>
              <a:ea typeface="Times New Roman"/>
              <a:cs typeface="Times New Roman"/>
            </a:rPr>
            <a:t>Теоретическое
</a:t>
          </a:r>
          <a:r>
            <a:rPr lang="en-US" cap="none" sz="800" b="1" i="0" u="none" baseline="0">
              <a:solidFill>
                <a:srgbClr val="000000"/>
              </a:solidFill>
              <a:latin typeface="Times New Roman"/>
              <a:ea typeface="Times New Roman"/>
              <a:cs typeface="Times New Roman"/>
            </a:rPr>
            <a:t>обучение </a:t>
          </a:r>
        </a:p>
      </xdr:txBody>
    </xdr:sp>
    <xdr:clientData/>
  </xdr:twoCellAnchor>
  <xdr:twoCellAnchor>
    <xdr:from>
      <xdr:col>8</xdr:col>
      <xdr:colOff>133350</xdr:colOff>
      <xdr:row>23</xdr:row>
      <xdr:rowOff>47625</xdr:rowOff>
    </xdr:from>
    <xdr:to>
      <xdr:col>14</xdr:col>
      <xdr:colOff>57150</xdr:colOff>
      <xdr:row>25</xdr:row>
      <xdr:rowOff>104775</xdr:rowOff>
    </xdr:to>
    <xdr:sp>
      <xdr:nvSpPr>
        <xdr:cNvPr id="4" name="Текст 7"/>
        <xdr:cNvSpPr txBox="1">
          <a:spLocks noChangeArrowheads="1"/>
        </xdr:cNvSpPr>
      </xdr:nvSpPr>
      <xdr:spPr>
        <a:xfrm>
          <a:off x="1809750" y="6010275"/>
          <a:ext cx="1181100" cy="381000"/>
        </a:xfrm>
        <a:prstGeom prst="rect">
          <a:avLst/>
        </a:prstGeom>
        <a:solidFill>
          <a:srgbClr val="FFFFFF"/>
        </a:solidFill>
        <a:ln w="1" cmpd="sng">
          <a:noFill/>
        </a:ln>
      </xdr:spPr>
      <xdr:txBody>
        <a:bodyPr vertOverflow="clip" wrap="square" lIns="27432" tIns="22860" rIns="27432" bIns="0"/>
        <a:p>
          <a:pPr algn="ctr">
            <a:defRPr/>
          </a:pPr>
          <a:r>
            <a:rPr lang="en-US" cap="none" sz="800" b="1" i="0" u="none" baseline="0">
              <a:solidFill>
                <a:srgbClr val="000000"/>
              </a:solidFill>
            </a:rPr>
            <a:t> Учебная практика по модулю</a:t>
          </a:r>
        </a:p>
      </xdr:txBody>
    </xdr:sp>
    <xdr:clientData/>
  </xdr:twoCellAnchor>
  <xdr:twoCellAnchor>
    <xdr:from>
      <xdr:col>18</xdr:col>
      <xdr:colOff>142875</xdr:colOff>
      <xdr:row>23</xdr:row>
      <xdr:rowOff>47625</xdr:rowOff>
    </xdr:from>
    <xdr:to>
      <xdr:col>24</xdr:col>
      <xdr:colOff>133350</xdr:colOff>
      <xdr:row>25</xdr:row>
      <xdr:rowOff>57150</xdr:rowOff>
    </xdr:to>
    <xdr:sp fLocksText="0">
      <xdr:nvSpPr>
        <xdr:cNvPr id="5" name="Текст 8"/>
        <xdr:cNvSpPr txBox="1">
          <a:spLocks noChangeArrowheads="1"/>
        </xdr:cNvSpPr>
      </xdr:nvSpPr>
      <xdr:spPr>
        <a:xfrm>
          <a:off x="3914775" y="6010275"/>
          <a:ext cx="1247775" cy="333375"/>
        </a:xfrm>
        <a:prstGeom prst="rect">
          <a:avLst/>
        </a:prstGeom>
        <a:solidFill>
          <a:srgbClr val="FFFFFF"/>
        </a:solidFill>
        <a:ln w="1"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15</xdr:col>
      <xdr:colOff>152400</xdr:colOff>
      <xdr:row>23</xdr:row>
      <xdr:rowOff>57150</xdr:rowOff>
    </xdr:from>
    <xdr:to>
      <xdr:col>21</xdr:col>
      <xdr:colOff>9525</xdr:colOff>
      <xdr:row>25</xdr:row>
      <xdr:rowOff>114300</xdr:rowOff>
    </xdr:to>
    <xdr:sp>
      <xdr:nvSpPr>
        <xdr:cNvPr id="6" name="Текст 9"/>
        <xdr:cNvSpPr txBox="1">
          <a:spLocks noChangeArrowheads="1"/>
        </xdr:cNvSpPr>
      </xdr:nvSpPr>
      <xdr:spPr>
        <a:xfrm>
          <a:off x="3295650" y="6019800"/>
          <a:ext cx="1114425" cy="381000"/>
        </a:xfrm>
        <a:prstGeom prst="rect">
          <a:avLst/>
        </a:prstGeom>
        <a:solidFill>
          <a:srgbClr val="FFFFFF"/>
        </a:solidFill>
        <a:ln w="1" cmpd="sng">
          <a:noFill/>
        </a:ln>
      </xdr:spPr>
      <xdr:txBody>
        <a:bodyPr vertOverflow="clip" wrap="square" lIns="27432" tIns="22860" rIns="27432" bIns="0"/>
        <a:p>
          <a:pPr algn="ctr">
            <a:defRPr/>
          </a:pPr>
          <a:r>
            <a:rPr lang="en-US" cap="none" sz="800" b="1" i="0" u="none" baseline="0">
              <a:solidFill>
                <a:srgbClr val="000000"/>
              </a:solidFill>
            </a:rPr>
            <a:t>производственная практика по модулю
</a:t>
          </a:r>
        </a:p>
      </xdr:txBody>
    </xdr:sp>
    <xdr:clientData/>
  </xdr:twoCellAnchor>
  <xdr:twoCellAnchor>
    <xdr:from>
      <xdr:col>28</xdr:col>
      <xdr:colOff>152400</xdr:colOff>
      <xdr:row>23</xdr:row>
      <xdr:rowOff>114300</xdr:rowOff>
    </xdr:from>
    <xdr:to>
      <xdr:col>35</xdr:col>
      <xdr:colOff>85725</xdr:colOff>
      <xdr:row>25</xdr:row>
      <xdr:rowOff>133350</xdr:rowOff>
    </xdr:to>
    <xdr:sp>
      <xdr:nvSpPr>
        <xdr:cNvPr id="7" name="Текст 10"/>
        <xdr:cNvSpPr txBox="1">
          <a:spLocks noChangeArrowheads="1"/>
        </xdr:cNvSpPr>
      </xdr:nvSpPr>
      <xdr:spPr>
        <a:xfrm>
          <a:off x="6019800" y="6076950"/>
          <a:ext cx="1400175" cy="342900"/>
        </a:xfrm>
        <a:prstGeom prst="rect">
          <a:avLst/>
        </a:prstGeom>
        <a:solidFill>
          <a:srgbClr val="FFFFFF"/>
        </a:solidFill>
        <a:ln w="1" cmpd="sng">
          <a:noFill/>
        </a:ln>
      </xdr:spPr>
      <xdr:txBody>
        <a:bodyPr vertOverflow="clip" wrap="square" lIns="27432" tIns="22860" rIns="27432" bIns="0"/>
        <a:p>
          <a:pPr algn="ctr">
            <a:defRPr/>
          </a:pPr>
          <a:r>
            <a:rPr lang="en-US" cap="none" sz="800" b="1" i="0" u="none" baseline="0">
              <a:solidFill>
                <a:srgbClr val="000000"/>
              </a:solidFill>
              <a:latin typeface="Times New Roman"/>
              <a:ea typeface="Times New Roman"/>
              <a:cs typeface="Times New Roman"/>
            </a:rPr>
            <a:t>преддипломн
</a:t>
          </a:r>
          <a:r>
            <a:rPr lang="en-US" cap="none" sz="800" b="1" i="0" u="none" baseline="0">
              <a:solidFill>
                <a:srgbClr val="000000"/>
              </a:solidFill>
              <a:latin typeface="Times New Roman"/>
              <a:ea typeface="Times New Roman"/>
              <a:cs typeface="Times New Roman"/>
            </a:rPr>
            <a:t>практика</a:t>
          </a:r>
          <a:r>
            <a:rPr lang="en-US" cap="none" sz="1000" b="1" i="0" u="none" baseline="0">
              <a:solidFill>
                <a:srgbClr val="000000"/>
              </a:solidFill>
              <a:latin typeface="Calibri"/>
              <a:ea typeface="Calibri"/>
              <a:cs typeface="Calibri"/>
            </a:rPr>
            <a:t> </a:t>
          </a:r>
        </a:p>
      </xdr:txBody>
    </xdr:sp>
    <xdr:clientData/>
  </xdr:twoCellAnchor>
  <xdr:twoCellAnchor>
    <xdr:from>
      <xdr:col>36</xdr:col>
      <xdr:colOff>95250</xdr:colOff>
      <xdr:row>23</xdr:row>
      <xdr:rowOff>123825</xdr:rowOff>
    </xdr:from>
    <xdr:to>
      <xdr:col>41</xdr:col>
      <xdr:colOff>76200</xdr:colOff>
      <xdr:row>25</xdr:row>
      <xdr:rowOff>114300</xdr:rowOff>
    </xdr:to>
    <xdr:sp>
      <xdr:nvSpPr>
        <xdr:cNvPr id="8" name="Текст 11"/>
        <xdr:cNvSpPr txBox="1">
          <a:spLocks noChangeArrowheads="1"/>
        </xdr:cNvSpPr>
      </xdr:nvSpPr>
      <xdr:spPr>
        <a:xfrm rot="10800000" flipV="1">
          <a:off x="7639050" y="6086475"/>
          <a:ext cx="1028700" cy="314325"/>
        </a:xfrm>
        <a:prstGeom prst="rect">
          <a:avLst/>
        </a:prstGeom>
        <a:solidFill>
          <a:srgbClr val="FFFFFF"/>
        </a:solidFill>
        <a:ln w="1" cmpd="sng">
          <a:noFill/>
        </a:ln>
      </xdr:spPr>
      <xdr:txBody>
        <a:bodyPr vertOverflow="clip" wrap="square" lIns="27432" tIns="22860" rIns="27432" bIns="0"/>
        <a:p>
          <a:pPr algn="ctr">
            <a:defRPr/>
          </a:pPr>
          <a:r>
            <a:rPr lang="en-US" cap="none" sz="800" b="1" i="0" u="none" baseline="0">
              <a:solidFill>
                <a:srgbClr val="000000"/>
              </a:solidFill>
              <a:latin typeface="Arial Cyr"/>
              <a:ea typeface="Arial Cyr"/>
              <a:cs typeface="Arial Cyr"/>
            </a:rPr>
            <a:t>Каникулы
</a:t>
          </a:r>
        </a:p>
      </xdr:txBody>
    </xdr:sp>
    <xdr:clientData/>
  </xdr:twoCellAnchor>
  <xdr:twoCellAnchor>
    <xdr:from>
      <xdr:col>49</xdr:col>
      <xdr:colOff>200025</xdr:colOff>
      <xdr:row>22</xdr:row>
      <xdr:rowOff>95250</xdr:rowOff>
    </xdr:from>
    <xdr:to>
      <xdr:col>55</xdr:col>
      <xdr:colOff>285750</xdr:colOff>
      <xdr:row>25</xdr:row>
      <xdr:rowOff>104775</xdr:rowOff>
    </xdr:to>
    <xdr:sp>
      <xdr:nvSpPr>
        <xdr:cNvPr id="9" name="Текст 12"/>
        <xdr:cNvSpPr txBox="1">
          <a:spLocks noChangeArrowheads="1"/>
        </xdr:cNvSpPr>
      </xdr:nvSpPr>
      <xdr:spPr>
        <a:xfrm>
          <a:off x="10467975" y="5895975"/>
          <a:ext cx="1590675" cy="495300"/>
        </a:xfrm>
        <a:prstGeom prst="rect">
          <a:avLst/>
        </a:prstGeom>
        <a:solidFill>
          <a:srgbClr val="FFFFFF"/>
        </a:solidFill>
        <a:ln w="1" cmpd="sng">
          <a:noFill/>
        </a:ln>
      </xdr:spPr>
      <xdr:txBody>
        <a:bodyPr vertOverflow="clip" wrap="square" lIns="27432" tIns="22860" rIns="27432" bIns="0"/>
        <a:p>
          <a:pPr algn="l">
            <a:defRPr/>
          </a:pPr>
          <a:r>
            <a:rPr lang="en-US" cap="none" sz="900" b="1" i="0" u="none" baseline="0">
              <a:solidFill>
                <a:srgbClr val="000000"/>
              </a:solidFill>
              <a:latin typeface="Times New Roman"/>
              <a:ea typeface="Times New Roman"/>
              <a:cs typeface="Times New Roman"/>
            </a:rPr>
            <a:t>Государственная (</a:t>
          </a:r>
          <a:r>
            <a:rPr lang="en-US" cap="none" sz="800" b="1" i="0" u="none" baseline="0">
              <a:solidFill>
                <a:srgbClr val="000000"/>
              </a:solidFill>
              <a:latin typeface="Times New Roman"/>
              <a:ea typeface="Times New Roman"/>
              <a:cs typeface="Times New Roman"/>
            </a:rPr>
            <a:t>итоговая</a:t>
          </a:r>
          <a:r>
            <a:rPr lang="en-US" cap="none" sz="900" b="1" i="0" u="none" baseline="0">
              <a:solidFill>
                <a:srgbClr val="000000"/>
              </a:solidFill>
              <a:latin typeface="Times New Roman"/>
              <a:ea typeface="Times New Roman"/>
              <a:cs typeface="Times New Roman"/>
            </a:rPr>
            <a:t>) аттестация</a:t>
          </a:r>
          <a:r>
            <a:rPr lang="en-US" cap="none" sz="900" b="1"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76200</xdr:colOff>
      <xdr:row>21</xdr:row>
      <xdr:rowOff>85725</xdr:rowOff>
    </xdr:from>
    <xdr:to>
      <xdr:col>1</xdr:col>
      <xdr:colOff>133350</xdr:colOff>
      <xdr:row>26</xdr:row>
      <xdr:rowOff>133350</xdr:rowOff>
    </xdr:to>
    <xdr:sp>
      <xdr:nvSpPr>
        <xdr:cNvPr id="10" name="Текст 13"/>
        <xdr:cNvSpPr txBox="1">
          <a:spLocks noChangeArrowheads="1"/>
        </xdr:cNvSpPr>
      </xdr:nvSpPr>
      <xdr:spPr>
        <a:xfrm>
          <a:off x="76200" y="5715000"/>
          <a:ext cx="266700" cy="866775"/>
        </a:xfrm>
        <a:prstGeom prst="rect">
          <a:avLst/>
        </a:prstGeom>
        <a:solidFill>
          <a:srgbClr val="FFFFFF"/>
        </a:solidFill>
        <a:ln w="1" cmpd="sng">
          <a:noFill/>
        </a:ln>
      </xdr:spPr>
      <xdr:txBody>
        <a:bodyPr vertOverflow="clip" wrap="square" lIns="27432" tIns="22860" rIns="0" bIns="0" vert="vert270"/>
        <a:p>
          <a:pPr algn="l">
            <a:defRPr/>
          </a:pPr>
          <a:r>
            <a:rPr lang="en-US" cap="none" sz="800" b="0" i="0" u="none" baseline="0">
              <a:solidFill>
                <a:srgbClr val="000000"/>
              </a:solidFill>
            </a:rPr>
            <a:t>ОБОЗНАЧЕНИЯ</a:t>
          </a:r>
        </a:p>
      </xdr:txBody>
    </xdr:sp>
    <xdr:clientData/>
  </xdr:twoCellAnchor>
  <xdr:twoCellAnchor>
    <xdr:from>
      <xdr:col>22</xdr:col>
      <xdr:colOff>142875</xdr:colOff>
      <xdr:row>23</xdr:row>
      <xdr:rowOff>76200</xdr:rowOff>
    </xdr:from>
    <xdr:to>
      <xdr:col>28</xdr:col>
      <xdr:colOff>9525</xdr:colOff>
      <xdr:row>25</xdr:row>
      <xdr:rowOff>57150</xdr:rowOff>
    </xdr:to>
    <xdr:sp>
      <xdr:nvSpPr>
        <xdr:cNvPr id="11" name="Текст 14"/>
        <xdr:cNvSpPr txBox="1">
          <a:spLocks noChangeArrowheads="1"/>
        </xdr:cNvSpPr>
      </xdr:nvSpPr>
      <xdr:spPr>
        <a:xfrm>
          <a:off x="4752975" y="6038850"/>
          <a:ext cx="1123950" cy="304800"/>
        </a:xfrm>
        <a:prstGeom prst="rect">
          <a:avLst/>
        </a:prstGeom>
        <a:solidFill>
          <a:srgbClr val="FFFFFF"/>
        </a:solidFill>
        <a:ln w="1" cmpd="sng">
          <a:noFill/>
        </a:ln>
      </xdr:spPr>
      <xdr:txBody>
        <a:bodyPr vertOverflow="clip" wrap="square" lIns="27432" tIns="22860" rIns="27432" bIns="0"/>
        <a:p>
          <a:pPr algn="l">
            <a:defRPr/>
          </a:pPr>
          <a:r>
            <a:rPr lang="en-US" cap="none" sz="800" b="1" i="0" u="none" baseline="0">
              <a:solidFill>
                <a:srgbClr val="000000"/>
              </a:solidFill>
              <a:latin typeface="Times New Roman"/>
              <a:ea typeface="Times New Roman"/>
              <a:cs typeface="Times New Roman"/>
            </a:rPr>
            <a:t>промежуточная</a:t>
          </a:r>
          <a:r>
            <a:rPr lang="en-US" cap="none" sz="800" b="1" i="0" u="none" baseline="0">
              <a:solidFill>
                <a:srgbClr val="000000"/>
              </a:solidFill>
              <a:latin typeface="Arial Cyr"/>
              <a:ea typeface="Arial Cyr"/>
              <a:cs typeface="Arial Cyr"/>
            </a:rPr>
            <a:t> 
</a:t>
          </a:r>
          <a:r>
            <a:rPr lang="en-US" cap="none" sz="800" b="1" i="0" u="none" baseline="0">
              <a:solidFill>
                <a:srgbClr val="000000"/>
              </a:solidFill>
              <a:latin typeface="Times New Roman"/>
              <a:ea typeface="Times New Roman"/>
              <a:cs typeface="Times New Roman"/>
            </a:rPr>
            <a:t>аттестация</a:t>
          </a:r>
        </a:p>
      </xdr:txBody>
    </xdr:sp>
    <xdr:clientData/>
  </xdr:twoCellAnchor>
  <xdr:twoCellAnchor>
    <xdr:from>
      <xdr:col>43</xdr:col>
      <xdr:colOff>114300</xdr:colOff>
      <xdr:row>22</xdr:row>
      <xdr:rowOff>95250</xdr:rowOff>
    </xdr:from>
    <xdr:to>
      <xdr:col>48</xdr:col>
      <xdr:colOff>180975</xdr:colOff>
      <xdr:row>25</xdr:row>
      <xdr:rowOff>133350</xdr:rowOff>
    </xdr:to>
    <xdr:sp>
      <xdr:nvSpPr>
        <xdr:cNvPr id="12" name="Текст 11"/>
        <xdr:cNvSpPr txBox="1">
          <a:spLocks noChangeArrowheads="1"/>
        </xdr:cNvSpPr>
      </xdr:nvSpPr>
      <xdr:spPr>
        <a:xfrm rot="10800000" flipV="1">
          <a:off x="9124950" y="5895975"/>
          <a:ext cx="1114425" cy="523875"/>
        </a:xfrm>
        <a:prstGeom prst="rect">
          <a:avLst/>
        </a:prstGeom>
        <a:solidFill>
          <a:srgbClr val="FFFFFF"/>
        </a:solidFill>
        <a:ln w="1" cmpd="sng">
          <a:noFill/>
        </a:ln>
      </xdr:spPr>
      <xdr:txBody>
        <a:bodyPr vertOverflow="clip" wrap="square" lIns="27432" tIns="22860" rIns="27432" bIns="0"/>
        <a:p>
          <a:pPr algn="ctr">
            <a:defRPr/>
          </a:pPr>
          <a:r>
            <a:rPr lang="en-US" cap="none" sz="800" b="1" i="0" u="none" baseline="0">
              <a:solidFill>
                <a:srgbClr val="000000"/>
              </a:solidFill>
            </a:rPr>
            <a:t>Подготовка к Государственной (итоговой) аттестации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180975</xdr:rowOff>
    </xdr:from>
    <xdr:to>
      <xdr:col>3</xdr:col>
      <xdr:colOff>304800</xdr:colOff>
      <xdr:row>30</xdr:row>
      <xdr:rowOff>57150</xdr:rowOff>
    </xdr:to>
    <xdr:sp>
      <xdr:nvSpPr>
        <xdr:cNvPr id="1" name="Текст 1"/>
        <xdr:cNvSpPr txBox="1">
          <a:spLocks noChangeArrowheads="1"/>
        </xdr:cNvSpPr>
      </xdr:nvSpPr>
      <xdr:spPr>
        <a:xfrm>
          <a:off x="57150" y="4391025"/>
          <a:ext cx="4800600" cy="1914525"/>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Times New Roman"/>
              <a:ea typeface="Times New Roman"/>
              <a:cs typeface="Times New Roman"/>
            </a:rPr>
            <a:t>6.  Государственная итоговая аттестация
</a:t>
          </a:r>
          <a:r>
            <a:rPr lang="en-US" cap="none" sz="1200" b="1" i="0" u="none" baseline="0">
              <a:solidFill>
                <a:srgbClr val="000000"/>
              </a:solidFill>
              <a:latin typeface="Arial Cyr"/>
              <a:ea typeface="Arial Cyr"/>
              <a:cs typeface="Arial Cyr"/>
            </a:rPr>
            <a:t>6.1 </a:t>
          </a:r>
          <a:r>
            <a:rPr lang="en-US" cap="none" sz="1100" b="1" i="0" u="none" baseline="0">
              <a:solidFill>
                <a:srgbClr val="000000"/>
              </a:solidFill>
              <a:latin typeface="Times New Roman"/>
              <a:ea typeface="Times New Roman"/>
              <a:cs typeface="Times New Roman"/>
            </a:rPr>
            <a:t>Программа базовой подготовки </a:t>
          </a:r>
          <a:r>
            <a:rPr lang="en-US" cap="none" sz="1200" b="1" i="0" u="none" baseline="0">
              <a:solidFill>
                <a:srgbClr val="000000"/>
              </a:solidFill>
              <a:latin typeface="Arial Cyr"/>
              <a:ea typeface="Arial Cyr"/>
              <a:cs typeface="Arial Cyr"/>
            </a:rPr>
            <a:t>
</a:t>
          </a:r>
          <a:r>
            <a:rPr lang="en-US" cap="none" sz="1100" b="0" i="0" u="none" baseline="0">
              <a:solidFill>
                <a:srgbClr val="000000"/>
              </a:solidFill>
              <a:latin typeface="Times New Roman"/>
              <a:ea typeface="Times New Roman"/>
              <a:cs typeface="Times New Roman"/>
            </a:rPr>
            <a:t>6.1. 1Дипломный проект (работа) 
</a:t>
          </a:r>
          <a:r>
            <a:rPr lang="en-US" cap="none" sz="1100" b="0" i="0" u="none" baseline="0">
              <a:solidFill>
                <a:srgbClr val="000000"/>
              </a:solidFill>
              <a:latin typeface="Times New Roman"/>
              <a:ea typeface="Times New Roman"/>
              <a:cs typeface="Times New Roman"/>
            </a:rPr>
            <a:t>Выполнение дипломного проекта (работы) с </a:t>
          </a:r>
          <a:r>
            <a:rPr lang="en-US" cap="none" sz="1100" b="0" i="0" u="sng" baseline="0">
              <a:solidFill>
                <a:srgbClr val="000000"/>
              </a:solidFill>
              <a:latin typeface="Times New Roman"/>
              <a:ea typeface="Times New Roman"/>
              <a:cs typeface="Times New Roman"/>
            </a:rPr>
            <a:t>18 мая </a:t>
          </a:r>
          <a:r>
            <a:rPr lang="en-US" cap="none" sz="1100" b="0" i="0" u="none" baseline="0">
              <a:solidFill>
                <a:srgbClr val="000000"/>
              </a:solidFill>
              <a:latin typeface="Times New Roman"/>
              <a:ea typeface="Times New Roman"/>
              <a:cs typeface="Times New Roman"/>
            </a:rPr>
            <a:t>по _</a:t>
          </a:r>
          <a:r>
            <a:rPr lang="en-US" cap="none" sz="1100" b="0" i="0" u="sng" baseline="0">
              <a:solidFill>
                <a:srgbClr val="000000"/>
              </a:solidFill>
              <a:latin typeface="Times New Roman"/>
              <a:ea typeface="Times New Roman"/>
              <a:cs typeface="Times New Roman"/>
            </a:rPr>
            <a:t>14 июня 
</a:t>
          </a:r>
          <a:r>
            <a:rPr lang="en-US" cap="none" sz="1100" b="0" i="0" u="none" baseline="0">
              <a:solidFill>
                <a:srgbClr val="000000"/>
              </a:solidFill>
              <a:latin typeface="Times New Roman"/>
              <a:ea typeface="Times New Roman"/>
              <a:cs typeface="Times New Roman"/>
            </a:rPr>
            <a:t>                                                                              (всего 4 нед.)
</a:t>
          </a:r>
          <a:r>
            <a:rPr lang="en-US" cap="none" sz="1100" b="0" i="0" u="none" baseline="0">
              <a:solidFill>
                <a:srgbClr val="000000"/>
              </a:solidFill>
              <a:latin typeface="Times New Roman"/>
              <a:ea typeface="Times New Roman"/>
              <a:cs typeface="Times New Roman"/>
            </a:rPr>
            <a:t>Защита дипломного проекта (работы) с </a:t>
          </a:r>
          <a:r>
            <a:rPr lang="en-US" cap="none" sz="1100" b="0" i="0" u="sng" baseline="0">
              <a:solidFill>
                <a:srgbClr val="000000"/>
              </a:solidFill>
              <a:latin typeface="Times New Roman"/>
              <a:ea typeface="Times New Roman"/>
              <a:cs typeface="Times New Roman"/>
            </a:rPr>
            <a:t> 15 июня  </a:t>
          </a:r>
          <a:r>
            <a:rPr lang="en-US" cap="none" sz="1100" b="0" i="0" u="none" baseline="0">
              <a:solidFill>
                <a:srgbClr val="000000"/>
              </a:solidFill>
              <a:latin typeface="Times New Roman"/>
              <a:ea typeface="Times New Roman"/>
              <a:cs typeface="Times New Roman"/>
            </a:rPr>
            <a:t>по </a:t>
          </a:r>
          <a:r>
            <a:rPr lang="en-US" cap="none" sz="1100" b="0" i="0" u="sng" baseline="0">
              <a:solidFill>
                <a:srgbClr val="000000"/>
              </a:solidFill>
              <a:latin typeface="Times New Roman"/>
              <a:ea typeface="Times New Roman"/>
              <a:cs typeface="Times New Roman"/>
            </a:rPr>
            <a:t>28 июня 
</a:t>
          </a:r>
          <a:r>
            <a:rPr lang="en-US" cap="none" sz="1100" b="0" i="0" u="none" baseline="0">
              <a:solidFill>
                <a:srgbClr val="000000"/>
              </a:solidFill>
              <a:latin typeface="Times New Roman"/>
              <a:ea typeface="Times New Roman"/>
              <a:cs typeface="Times New Roman"/>
            </a:rPr>
            <a:t>                                                                             (всего 2  нед.)
</a:t>
          </a:r>
          <a:r>
            <a:rPr lang="en-US" cap="none" sz="1200" b="0" i="0" u="none" baseline="0">
              <a:solidFill>
                <a:srgbClr val="000000"/>
              </a:solidFill>
              <a:latin typeface="Arial Cyr"/>
              <a:ea typeface="Arial Cyr"/>
              <a:cs typeface="Arial Cyr"/>
            </a:rPr>
            <a:t>-       </a:t>
          </a:r>
          <a:r>
            <a:rPr lang="en-US" cap="none" sz="12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123825</xdr:rowOff>
    </xdr:from>
    <xdr:to>
      <xdr:col>13</xdr:col>
      <xdr:colOff>628650</xdr:colOff>
      <xdr:row>211</xdr:row>
      <xdr:rowOff>133350</xdr:rowOff>
    </xdr:to>
    <xdr:sp>
      <xdr:nvSpPr>
        <xdr:cNvPr id="1" name="Текст 2"/>
        <xdr:cNvSpPr txBox="1">
          <a:spLocks noChangeArrowheads="1"/>
        </xdr:cNvSpPr>
      </xdr:nvSpPr>
      <xdr:spPr>
        <a:xfrm>
          <a:off x="57150" y="123825"/>
          <a:ext cx="9486900" cy="34175700"/>
        </a:xfrm>
        <a:prstGeom prst="rect">
          <a:avLst/>
        </a:prstGeom>
        <a:solidFill>
          <a:srgbClr val="FFFFFF"/>
        </a:solidFill>
        <a:ln w="1" cmpd="sng">
          <a:noFill/>
        </a:ln>
      </xdr:spPr>
      <xdr:txBody>
        <a:bodyPr vertOverflow="clip" wrap="square" lIns="36576" tIns="22860" rIns="0" bIns="0"/>
        <a:p>
          <a:pPr algn="l">
            <a:defRPr/>
          </a:pPr>
          <a:r>
            <a:rPr lang="en-US" cap="none" sz="1000" b="0" i="0" u="none" baseline="0">
              <a:solidFill>
                <a:srgbClr val="000000"/>
              </a:solidFill>
              <a:latin typeface="Arial Cyr"/>
              <a:ea typeface="Arial Cyr"/>
              <a:cs typeface="Arial Cyr"/>
            </a:rPr>
            <a:t>                                                                                          </a:t>
          </a:r>
          <a:r>
            <a:rPr lang="en-US" cap="none" sz="1200" b="1" i="0" u="none" baseline="0">
              <a:solidFill>
                <a:srgbClr val="000000"/>
              </a:solidFill>
              <a:latin typeface="Arial Cyr"/>
              <a:ea typeface="Arial Cyr"/>
              <a:cs typeface="Arial Cyr"/>
            </a:rPr>
            <a:t>  8. Пояснения к рабочему учебному плану.</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r>
            <a:rPr lang="en-US" cap="none" sz="1100" b="0" i="0" u="none" baseline="0">
              <a:solidFill>
                <a:srgbClr val="000000"/>
              </a:solidFill>
              <a:latin typeface="Times New Roman"/>
              <a:ea typeface="Times New Roman"/>
              <a:cs typeface="Times New Roman"/>
            </a:rPr>
            <a:t>Настоящий учебный план образовательного учреждения среднего профессионального образования 
</a:t>
          </a:r>
          <a:r>
            <a:rPr lang="en-US" cap="none" sz="1100" b="0" i="0" u="sng" baseline="0">
              <a:solidFill>
                <a:srgbClr val="000000"/>
              </a:solidFill>
              <a:latin typeface="Times New Roman"/>
              <a:ea typeface="Times New Roman"/>
              <a:cs typeface="Times New Roman"/>
            </a:rPr>
            <a:t>Педагогического колледжа №16 </a:t>
          </a:r>
          <a:r>
            <a:rPr lang="en-US" cap="none" sz="1100" b="0" i="0" u="none" baseline="0">
              <a:solidFill>
                <a:srgbClr val="000000"/>
              </a:solidFill>
              <a:latin typeface="Times New Roman"/>
              <a:ea typeface="Times New Roman"/>
              <a:cs typeface="Times New Roman"/>
            </a:rPr>
            <a:t>разработан на основе Федерального государственного образовательного стандарта по специальности среднего профессионального образования (далее – СПО), утвержденного приказом Министерства образования и науки Российской Федерации №  </a:t>
          </a:r>
          <a:r>
            <a:rPr lang="en-US" cap="none" sz="1100" b="0" i="0" u="sng" baseline="0">
              <a:solidFill>
                <a:srgbClr val="000000"/>
              </a:solidFill>
              <a:latin typeface="Times New Roman"/>
              <a:ea typeface="Times New Roman"/>
              <a:cs typeface="Times New Roman"/>
            </a:rPr>
            <a:t>536</a:t>
          </a:r>
          <a:r>
            <a:rPr lang="en-US" cap="none" sz="1100" b="0" i="0" u="none" baseline="0">
              <a:solidFill>
                <a:srgbClr val="000000"/>
              </a:solidFill>
              <a:latin typeface="Times New Roman"/>
              <a:ea typeface="Times New Roman"/>
              <a:cs typeface="Times New Roman"/>
            </a:rPr>
            <a:t> от </a:t>
          </a:r>
          <a:r>
            <a:rPr lang="en-US" cap="none" sz="1100" b="0" i="0" u="sng" baseline="0">
              <a:solidFill>
                <a:srgbClr val="000000"/>
              </a:solidFill>
              <a:latin typeface="Times New Roman"/>
              <a:ea typeface="Times New Roman"/>
              <a:cs typeface="Times New Roman"/>
            </a:rPr>
            <a:t>05 ноября 2009 г</a:t>
          </a:r>
          <a:r>
            <a:rPr lang="en-US" cap="none" sz="1100" b="0" i="0" u="none" baseline="0">
              <a:solidFill>
                <a:srgbClr val="000000"/>
              </a:solidFill>
              <a:latin typeface="Times New Roman"/>
              <a:ea typeface="Times New Roman"/>
              <a:cs typeface="Times New Roman"/>
            </a:rPr>
            <a:t>,  утв. Министерством юстиции (№ ____ от _____) </a:t>
          </a:r>
          <a:r>
            <a:rPr lang="en-US" cap="none" sz="1100" b="0" i="0" u="sng" baseline="0">
              <a:solidFill>
                <a:srgbClr val="000000"/>
              </a:solidFill>
              <a:latin typeface="Times New Roman"/>
              <a:ea typeface="Times New Roman"/>
              <a:cs typeface="Times New Roman"/>
            </a:rPr>
            <a:t>050710 «Специальное дошкольное образование, </a:t>
          </a:r>
          <a:r>
            <a:rPr lang="en-US" cap="none" sz="1100" b="0" i="1"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Ба</a:t>
          </a:r>
          <a:r>
            <a:rPr lang="en-US" cap="none" sz="1100" b="0" i="0" u="none" baseline="0">
              <a:solidFill>
                <a:srgbClr val="000000"/>
              </a:solidFill>
              <a:latin typeface="Times New Roman"/>
              <a:ea typeface="Times New Roman"/>
              <a:cs typeface="Times New Roman"/>
            </a:rPr>
            <a:t>зисного учебного плана (далее – БУП</a:t>
          </a:r>
          <a:r>
            <a:rPr lang="en-US" cap="none" sz="1100" b="0"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(разработчики - ПК№16 </a:t>
          </a:r>
          <a:r>
            <a:rPr lang="en-US" cap="none" sz="1100" b="0" i="1" u="none" baseline="0">
              <a:solidFill>
                <a:srgbClr val="000000"/>
              </a:solidFill>
              <a:latin typeface="Times New Roman"/>
              <a:ea typeface="Times New Roman"/>
              <a:cs typeface="Times New Roman"/>
            </a:rPr>
            <a:t> № ____ и дату ____ решения экспертного совета __________</a:t>
          </a:r>
          <a:r>
            <a:rPr lang="en-US" cap="none" sz="1100" b="0" i="0" u="none" baseline="0">
              <a:solidFill>
                <a:srgbClr val="000000"/>
              </a:solidFill>
              <a:latin typeface="Times New Roman"/>
              <a:ea typeface="Times New Roman"/>
              <a:cs typeface="Times New Roman"/>
            </a:rPr>
            <a:t>), примерных программ профессиональных модулей:
</a:t>
          </a:r>
          <a:r>
            <a:rPr lang="en-US" cap="none" sz="1100" b="1" i="0" u="none" baseline="0">
              <a:solidFill>
                <a:srgbClr val="000000"/>
              </a:solidFill>
              <a:latin typeface="Times New Roman"/>
              <a:ea typeface="Times New Roman"/>
              <a:cs typeface="Times New Roman"/>
            </a:rPr>
            <a:t>ПМ.01</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Организация мероприятий, направленных на укрепление здоровья и физическое развитие детей с ограниченными возможностями здоровья и с сохранным развитием</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ПМ.02</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Обучение и организация различных видов деятельности и общение детей с сохранным развитием;</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ПМ.03</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Обучение и организация различных видов деятельности и общения детей с ограниченными возможностями здоровья</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ПМ.04</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Взаимодействие с родителями (лицами, их заменяющими) и сотрудниками образовательного учреждения</a:t>
          </a:r>
          <a:r>
            <a:rPr lang="en-US" cap="none" sz="1100" b="0" i="0" u="none" baseline="0">
              <a:solidFill>
                <a:srgbClr val="000000"/>
              </a:solidFill>
              <a:latin typeface="Times New Roman"/>
              <a:ea typeface="Times New Roman"/>
              <a:cs typeface="Times New Roman"/>
            </a:rPr>
            <a:t>;</a:t>
          </a:r>
          <a:r>
            <a:rPr lang="en-US" cap="none" sz="1100" b="0" i="1"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ПМ.05</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Методическое обеспечение образовательного процесса</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устава ОУ </a:t>
          </a:r>
          <a:r>
            <a:rPr lang="en-US" cap="none" sz="1100" b="0" i="1" u="none" baseline="0">
              <a:solidFill>
                <a:srgbClr val="000000"/>
              </a:solidFill>
              <a:latin typeface="Times New Roman"/>
              <a:ea typeface="Times New Roman"/>
              <a:cs typeface="Times New Roman"/>
            </a:rPr>
            <a:t> ПК №16,</a:t>
          </a:r>
          <a:r>
            <a:rPr lang="en-US" cap="none" sz="1100" b="0" i="1" u="none" baseline="0">
              <a:solidFill>
                <a:srgbClr val="000000"/>
              </a:solidFill>
              <a:latin typeface="Times New Roman"/>
              <a:ea typeface="Times New Roman"/>
              <a:cs typeface="Times New Roman"/>
            </a:rPr>
            <a:t> положения об</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образовательном учреждении</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СПО</a:t>
          </a:r>
          <a:r>
            <a:rPr lang="en-US" cap="none" sz="1100" b="0" i="1" u="none" baseline="0">
              <a:solidFill>
                <a:srgbClr val="000000"/>
              </a:solidFill>
              <a:latin typeface="Times New Roman"/>
              <a:ea typeface="Times New Roman"/>
              <a:cs typeface="Times New Roman"/>
            </a:rPr>
            <a:t> Педагогического колледжа №16, </a:t>
          </a:r>
          <a:r>
            <a:rPr lang="en-US" cap="none" sz="1100" b="0" i="1" u="none" baseline="0">
              <a:solidFill>
                <a:srgbClr val="000000"/>
              </a:solidFill>
              <a:latin typeface="Times New Roman"/>
              <a:ea typeface="Times New Roman"/>
              <a:cs typeface="Times New Roman"/>
            </a:rPr>
            <a:t> положения</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об организации и проведении практики, Рекомендаций</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Минобрнауки России и др.</a:t>
          </a:r>
          <a:r>
            <a:rPr lang="en-US" cap="none" sz="1100" b="0" i="0" u="none" baseline="0">
              <a:solidFill>
                <a:srgbClr val="000000"/>
              </a:solidFill>
              <a:latin typeface="Times New Roman"/>
              <a:ea typeface="Times New Roman"/>
              <a:cs typeface="Times New Roman"/>
            </a:rPr>
            <a:t>предназначен для реализации  федеральных государственных требований к минимуму результата и уровню подготовки выпускников по специальности 050710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"Специальное дошкольное образование"</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с учетом
запросов работодателей, особенностей развития региона, науки, культуры,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экономики, техники, технологий и социальной сферы в рамках,
установленных настоящим федеральным государственнымобразовательным стандартом;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 На основе рабочего плана составлен график учебного процесса. ь</a:t>
          </a:r>
          <a:r>
            <a:rPr lang="en-US" cap="none" sz="1100" b="0" i="0" u="none" baseline="0">
              <a:solidFill>
                <a:srgbClr val="000000"/>
              </a:solidFill>
              <a:latin typeface="Times New Roman"/>
              <a:ea typeface="Times New Roman"/>
              <a:cs typeface="Times New Roman"/>
            </a:rPr>
            <a:t>График учебного процесса предусматривает </a:t>
          </a:r>
          <a:r>
            <a:rPr lang="en-US" cap="none" sz="1100" b="0" i="0" u="none" baseline="0">
              <a:solidFill>
                <a:srgbClr val="000000"/>
              </a:solidFill>
              <a:latin typeface="Times New Roman"/>
              <a:ea typeface="Times New Roman"/>
              <a:cs typeface="Times New Roman"/>
            </a:rPr>
            <a:t>продолжительность учебной недели – шестидневная;продолжительность занятий (45 мин.),</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a:t>
          </a:r>
          <a:r>
            <a:rPr lang="en-US" cap="none" sz="1100" b="0" i="0" u="none" baseline="0">
              <a:solidFill>
                <a:srgbClr val="000000"/>
              </a:solidFill>
              <a:latin typeface="Times New Roman"/>
              <a:ea typeface="Times New Roman"/>
              <a:cs typeface="Times New Roman"/>
            </a:rPr>
            <a:t>а</a:t>
          </a:r>
          <a:r>
            <a:rPr lang="en-US" cap="none" sz="1100" b="0" i="0" u="none" baseline="0">
              <a:solidFill>
                <a:srgbClr val="000000"/>
              </a:solidFill>
              <a:latin typeface="Times New Roman"/>
              <a:ea typeface="Times New Roman"/>
              <a:cs typeface="Times New Roman"/>
            </a:rPr>
            <a:t>ксимальный объем аудиторной учебной нагрузки при очной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форме   получения   образования -</a:t>
          </a:r>
          <a:r>
            <a:rPr lang="en-US" cap="none" sz="1100" b="0" i="0" u="none" baseline="0">
              <a:solidFill>
                <a:srgbClr val="000000"/>
              </a:solidFill>
              <a:latin typeface="Times New Roman"/>
              <a:ea typeface="Times New Roman"/>
              <a:cs typeface="Times New Roman"/>
            </a:rPr>
            <a:t> 3</a:t>
          </a:r>
          <a:r>
            <a:rPr lang="en-US" cap="none" sz="1100" b="0" i="0" u="none" baseline="0">
              <a:solidFill>
                <a:srgbClr val="000000"/>
              </a:solidFill>
              <a:latin typeface="Times New Roman"/>
              <a:ea typeface="Times New Roman"/>
              <a:cs typeface="Times New Roman"/>
            </a:rPr>
            <a:t>6   академических   часов</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 неделю.</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Максимальный     объем     учебной     нагрузки  </a:t>
          </a:r>
          <a:r>
            <a:rPr lang="en-US" cap="none" sz="1100" b="0" i="0" u="none" baseline="0">
              <a:solidFill>
                <a:srgbClr val="000000"/>
              </a:solidFill>
              <a:latin typeface="Times New Roman"/>
              <a:ea typeface="Times New Roman"/>
              <a:cs typeface="Times New Roman"/>
            </a:rPr>
            <a:t>студента в период теоретического обучения составляет 54 академических часа в неделю,</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включая все виды аудиторной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и   внеаудиторной    (самостоятельной)   учебной   работы   по   освоению</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основной профессиональной 
</a:t>
          </a:r>
          <a:r>
            <a:rPr lang="en-US" cap="none" sz="1100" b="0" i="0" u="none" baseline="0">
              <a:solidFill>
                <a:srgbClr val="000000"/>
              </a:solidFill>
              <a:latin typeface="Times New Roman"/>
              <a:ea typeface="Times New Roman"/>
              <a:cs typeface="Times New Roman"/>
            </a:rPr>
            <a:t>образовательной программы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3. </a:t>
          </a:r>
          <a:r>
            <a:rPr lang="en-US" cap="none" sz="1100" b="0" i="0" u="none" baseline="0">
              <a:solidFill>
                <a:srgbClr val="000000"/>
              </a:solidFill>
              <a:latin typeface="Times New Roman"/>
              <a:ea typeface="Times New Roman"/>
              <a:cs typeface="Times New Roman"/>
            </a:rPr>
            <a:t>При получении обучающимися среднего (полного) общего образования в состав учебного плана помимо основной профессиональной 
</a:t>
          </a:r>
          <a:r>
            <a:rPr lang="en-US" cap="none" sz="1100" b="0" i="0" u="none" baseline="0">
              <a:solidFill>
                <a:srgbClr val="000000"/>
              </a:solidFill>
              <a:latin typeface="Times New Roman"/>
              <a:ea typeface="Times New Roman"/>
              <a:cs typeface="Times New Roman"/>
            </a:rPr>
            <a:t>образовательной программы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входит</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общеобразовательный цикл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При формировании учебного плана образовательного учреждения следует распределять весь объем времени, отведенного на реализацию ОПОП, включая инвариантную и вариативную части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4. График учебного процесса предусматривает  - 5 промежуточных аттестаций.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Объем времени, отведенный на промежуточную аттестацию, составляет не более 1 недели в семестр,</a:t>
          </a:r>
          <a:r>
            <a:rPr lang="en-US" cap="none" sz="1100" b="0" i="0" u="none" baseline="0">
              <a:solidFill>
                <a:srgbClr val="000000"/>
              </a:solidFill>
              <a:latin typeface="Times New Roman"/>
              <a:ea typeface="Times New Roman"/>
              <a:cs typeface="Times New Roman"/>
            </a:rPr>
            <a:t> кроме промежуточной аттестации  1-го курса при получении среднего (полного) общего образования. </a:t>
          </a:r>
          <a:r>
            <a:rPr lang="en-US" cap="none" sz="1100" b="0" i="0" u="none" baseline="0">
              <a:solidFill>
                <a:srgbClr val="000000"/>
              </a:solidFill>
              <a:latin typeface="Times New Roman"/>
              <a:ea typeface="Times New Roman"/>
              <a:cs typeface="Times New Roman"/>
            </a:rPr>
            <a:t>Конкретные формы и процедуры текущего контроля знаний,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промежуточной аттестации по каждой дисциплине и профессиональному</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модулю разрабатываются образовательным учреждением самостоятельно</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и доводятся до сведения обучающихся в течение первых двух месяцевот начала обучения.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Зачеты  (в</a:t>
          </a:r>
          <a:r>
            <a:rPr lang="en-US" cap="none" sz="1100" b="0" i="0" u="none" baseline="0">
              <a:solidFill>
                <a:srgbClr val="000000"/>
              </a:solidFill>
              <a:latin typeface="Times New Roman"/>
              <a:ea typeface="Times New Roman"/>
              <a:cs typeface="Times New Roman"/>
            </a:rPr>
            <a:t> т</a:t>
          </a:r>
          <a:r>
            <a:rPr lang="en-US" cap="none" sz="1100" b="0" i="0" u="none" baseline="0">
              <a:solidFill>
                <a:srgbClr val="000000"/>
              </a:solidFill>
              <a:latin typeface="Times New Roman"/>
              <a:ea typeface="Times New Roman"/>
              <a:cs typeface="Times New Roman"/>
            </a:rPr>
            <a:t>ом числе дифференцированные зачеты) являются одной из форм текущего контроля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знаний и проводятся за счет времени, отведенного на изучение междисциплинарного</a:t>
          </a:r>
          <a:r>
            <a:rPr lang="en-US" cap="none" sz="1100" b="0" i="0" u="none" baseline="0">
              <a:solidFill>
                <a:srgbClr val="000000"/>
              </a:solidFill>
              <a:latin typeface="Times New Roman"/>
              <a:ea typeface="Times New Roman"/>
              <a:cs typeface="Times New Roman"/>
            </a:rPr>
            <a:t> курса, дисциплины.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Экзамены проводятся после освоения</a:t>
          </a:r>
          <a:r>
            <a:rPr lang="en-US" cap="none" sz="1100" b="0" i="0" u="none" baseline="0">
              <a:solidFill>
                <a:srgbClr val="000000"/>
              </a:solidFill>
              <a:latin typeface="Times New Roman"/>
              <a:ea typeface="Times New Roman"/>
              <a:cs typeface="Times New Roman"/>
            </a:rPr>
            <a:t> междисциплинарных курсов, квалификационные экзамены - после освоения профессиональных модулей.</a:t>
          </a:r>
          <a:r>
            <a:rPr lang="en-US" cap="none" sz="1100" b="0" i="0" u="none" baseline="0">
              <a:solidFill>
                <a:srgbClr val="000000"/>
              </a:solidFill>
              <a:latin typeface="Times New Roman"/>
              <a:ea typeface="Times New Roman"/>
              <a:cs typeface="Times New Roman"/>
            </a:rPr>
            <a:t>Форма проведения экзаменов определяется предметной (цикловой) комиссией образовательного учреждения.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Промежуточную аттестацию в форме экзамена учебное</a:t>
          </a:r>
          <a:r>
            <a:rPr lang="en-US" cap="none" sz="1100" b="0" i="0" u="none" baseline="0">
              <a:solidFill>
                <a:srgbClr val="000000"/>
              </a:solidFill>
              <a:latin typeface="Times New Roman"/>
              <a:ea typeface="Times New Roman"/>
              <a:cs typeface="Times New Roman"/>
            </a:rPr>
            <a:t> заведение </a:t>
          </a:r>
          <a:r>
            <a:rPr lang="en-US" cap="none" sz="1100" b="0" i="0" u="none" baseline="0">
              <a:solidFill>
                <a:srgbClr val="000000"/>
              </a:solidFill>
              <a:latin typeface="Times New Roman"/>
              <a:ea typeface="Times New Roman"/>
              <a:cs typeface="Times New Roman"/>
            </a:rPr>
            <a:t>проводит</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 день, освобожденный от других форм учебной нагрузки. Промежуточная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аттестацию в форме зачета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проводится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за счет часов, отведенных на освоение соответствующего модуля или дисциплины. Количество экзаменов в каждом учебном году в процессе промежуточной аттестации студентов по очной, очно-заочной (вечерней) и заочной формам получения образования не</a:t>
          </a:r>
          <a:r>
            <a:rPr lang="en-US" cap="none" sz="1100" b="0" i="0" u="none" baseline="0">
              <a:solidFill>
                <a:srgbClr val="000000"/>
              </a:solidFill>
              <a:latin typeface="Times New Roman"/>
              <a:ea typeface="Times New Roman"/>
              <a:cs typeface="Times New Roman"/>
            </a:rPr>
            <a:t> п</a:t>
          </a:r>
          <a:r>
            <a:rPr lang="en-US" cap="none" sz="1100" b="0" i="0" u="none" baseline="0">
              <a:solidFill>
                <a:srgbClr val="000000"/>
              </a:solidFill>
              <a:latin typeface="Times New Roman"/>
              <a:ea typeface="Times New Roman"/>
              <a:cs typeface="Times New Roman"/>
            </a:rPr>
            <a:t>ревышает</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8, а количество зачетов в том числе дифференцированных зачетов)– 10.
</a:t>
          </a:r>
          <a:r>
            <a:rPr lang="en-US" cap="none" sz="1100" b="0" i="0" u="none" baseline="0">
              <a:solidFill>
                <a:srgbClr val="000000"/>
              </a:solidFill>
              <a:latin typeface="Times New Roman"/>
              <a:ea typeface="Times New Roman"/>
              <a:cs typeface="Times New Roman"/>
            </a:rPr>
            <a:t>   Общий объем каникулярного времени в учебном году составляет</a:t>
          </a:r>
          <a:r>
            <a:rPr lang="en-US" cap="none" sz="1100" b="0" i="0" u="none" baseline="0">
              <a:solidFill>
                <a:srgbClr val="000000"/>
              </a:solidFill>
              <a:latin typeface="Times New Roman"/>
              <a:ea typeface="Times New Roman"/>
              <a:cs typeface="Times New Roman"/>
            </a:rPr>
            <a:t> 10</a:t>
          </a:r>
          <a:r>
            <a:rPr lang="en-US" cap="none" sz="1100" b="0" i="0" u="none" baseline="0">
              <a:solidFill>
                <a:srgbClr val="000000"/>
              </a:solidFill>
              <a:latin typeface="Times New Roman"/>
              <a:ea typeface="Times New Roman"/>
              <a:cs typeface="Times New Roman"/>
            </a:rPr>
            <a:t>-11  недель, в том числе не менее двух недель в зимний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период.</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5.  Дисциплина       «Физическая       культура»       предусматривает еженедельно   2   часа   обязательных   аудиторных   занятий   и   2   часа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самостоят ельной     учебной     нагрузки     (за     счет     различных     форм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внеаудиторных занятий в спортивных клубах, секциях.</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6. </a:t>
          </a:r>
          <a:r>
            <a:rPr lang="en-US" cap="none" sz="1100" b="0" i="0" u="none" baseline="0">
              <a:solidFill>
                <a:srgbClr val="000000"/>
              </a:solidFill>
              <a:latin typeface="Times New Roman"/>
              <a:ea typeface="Times New Roman"/>
              <a:cs typeface="Times New Roman"/>
            </a:rPr>
            <a:t>Для подгрупп девушек 48 часов (70% учебного времени), отведенного на изучение основ военной службы, в рамках дисциплины «Безопасность жизнедеятельности» используется на освоение основ медицинских знаний.</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7. Занятия по дисциплине «Иностранный язык» проводятся в подгруппах, если наполняемость каждой составляет не менее 13 человек.</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8. Лабораторные работы и практические занятия проводятся с делением на две- три подгруппы с наполняемостью не менее </a:t>
          </a:r>
          <a:r>
            <a:rPr lang="en-US" cap="none" sz="1100" b="0" i="0" u="none" baseline="0">
              <a:solidFill>
                <a:srgbClr val="FF0000"/>
              </a:solidFill>
              <a:latin typeface="Times New Roman"/>
              <a:ea typeface="Times New Roman"/>
              <a:cs typeface="Times New Roman"/>
            </a:rPr>
            <a:t>8 ч</a:t>
          </a:r>
          <a:r>
            <a:rPr lang="en-US" cap="none" sz="1100" b="0" i="0" u="none" baseline="0">
              <a:solidFill>
                <a:srgbClr val="000000"/>
              </a:solidFill>
              <a:latin typeface="Times New Roman"/>
              <a:ea typeface="Times New Roman"/>
              <a:cs typeface="Times New Roman"/>
            </a:rPr>
            <a:t>еловек в</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подгруппе.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9.</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Консультации   для   обучающихся   очной   формы   получения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образования предусматрены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в объеме</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100 часов на учебную группу на каждый учебный год,  в том числе</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 период реализации среднего (полного) общего образования для лиц,</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обучающихся на базе основного общего образования. Используются следующие формы проведения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консультаций     (групповые,     индивидуальные,     письменные,     
</a:t>
          </a:r>
          <a:r>
            <a:rPr lang="en-US" cap="none" sz="1100" b="0" i="0" u="none" baseline="0">
              <a:solidFill>
                <a:srgbClr val="000000"/>
              </a:solidFill>
              <a:latin typeface="Times New Roman"/>
              <a:ea typeface="Times New Roman"/>
              <a:cs typeface="Times New Roman"/>
            </a:rPr>
            <a:t>устные)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Для руководства курсовыми работами отводится по 6 часов на одного студента сверх сетки часов. Студенты по выбору определяют темы курсовой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работы по</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общепрофессиональным дисциплинам</a:t>
          </a:r>
          <a:r>
            <a:rPr lang="en-US" cap="none" sz="1100" b="0" i="0" u="none" baseline="0">
              <a:solidFill>
                <a:srgbClr val="000000"/>
              </a:solidFill>
              <a:latin typeface="Times New Roman"/>
              <a:ea typeface="Times New Roman"/>
              <a:cs typeface="Times New Roman"/>
            </a:rPr>
            <a:t> и </a:t>
          </a:r>
          <a:r>
            <a:rPr lang="en-US" cap="none" sz="1100" b="0" i="0" u="none" baseline="0">
              <a:solidFill>
                <a:srgbClr val="000000"/>
              </a:solidFill>
              <a:latin typeface="Times New Roman"/>
              <a:ea typeface="Times New Roman"/>
              <a:cs typeface="Times New Roman"/>
            </a:rPr>
            <a:t>по междисциплинарным курсам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ОПОП.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11.  </a:t>
          </a:r>
          <a:r>
            <a:rPr lang="en-US" cap="none" sz="1100" b="0" i="0" u="none" baseline="0">
              <a:solidFill>
                <a:srgbClr val="000000"/>
              </a:solidFill>
              <a:latin typeface="Times New Roman"/>
              <a:ea typeface="Times New Roman"/>
              <a:cs typeface="Times New Roman"/>
            </a:rPr>
            <a:t>Практика   является   обязательным   разделом   ОПОП.    Она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представляет собой вид   учебных занятий,  обеспечивающих практико-
ориентированную подготовку обучающихся. При реализации ОПОП СПО</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предусматриваются       следующие       виды       практик:       учебная</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и</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производственная.
</a:t>
          </a:r>
          <a:r>
            <a:rPr lang="en-US" cap="none" sz="1100" b="0" i="0" u="none" baseline="0">
              <a:solidFill>
                <a:srgbClr val="000000"/>
              </a:solidFill>
              <a:latin typeface="Times New Roman"/>
              <a:ea typeface="Times New Roman"/>
              <a:cs typeface="Times New Roman"/>
            </a:rPr>
            <a:t>Производственная практика состоит из двух этапов: практики по профилю специальности и преддипломной практики.
</a:t>
          </a:r>
          <a:r>
            <a:rPr lang="en-US" cap="none" sz="1100" b="0" i="0" u="none" baseline="0">
              <a:solidFill>
                <a:srgbClr val="000000"/>
              </a:solidFill>
              <a:latin typeface="Times New Roman"/>
              <a:ea typeface="Times New Roman"/>
              <a:cs typeface="Times New Roman"/>
            </a:rPr>
            <a:t>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a:t>
          </a:r>
          <a:r>
            <a:rPr lang="en-US" cap="none" sz="1100" b="0" i="0" u="none" baseline="0">
              <a:solidFill>
                <a:srgbClr val="000000"/>
              </a:solidFill>
              <a:latin typeface="Times New Roman"/>
              <a:ea typeface="Times New Roman"/>
              <a:cs typeface="Times New Roman"/>
            </a:rPr>
            <a:t>Учебная</a:t>
          </a:r>
          <a:r>
            <a:rPr lang="en-US" cap="none" sz="1100" b="0" i="0" u="none" baseline="0">
              <a:solidFill>
                <a:srgbClr val="000000"/>
              </a:solidFill>
              <a:latin typeface="Times New Roman"/>
              <a:ea typeface="Times New Roman"/>
              <a:cs typeface="Times New Roman"/>
            </a:rPr>
            <a:t> (ознакомительная, биологическая и подготовка к летней практике), а также - Производственная (</a:t>
          </a:r>
          <a:r>
            <a:rPr lang="en-US" cap="none" sz="1100" b="0" i="0" u="none" baseline="0">
              <a:solidFill>
                <a:srgbClr val="000000"/>
              </a:solidFill>
              <a:latin typeface="Times New Roman"/>
              <a:ea typeface="Times New Roman"/>
              <a:cs typeface="Times New Roman"/>
            </a:rPr>
            <a:t>преддипломная  практика, летняя практика) - концентрированно;</a:t>
          </a:r>
          <a:r>
            <a:rPr lang="en-US" cap="none" sz="1100" b="0" i="0" u="none" baseline="0">
              <a:solidFill>
                <a:srgbClr val="000000"/>
              </a:solidFill>
              <a:latin typeface="Times New Roman"/>
              <a:ea typeface="Times New Roman"/>
              <a:cs typeface="Times New Roman"/>
            </a:rPr>
            <a:t> учебная (практика наблюдений и показательных видов деятельности),  производственная (психолого-</a:t>
          </a:r>
          <a:r>
            <a:rPr lang="en-US" cap="none" sz="1100" b="0" i="0" u="none" baseline="0">
              <a:solidFill>
                <a:srgbClr val="000000"/>
              </a:solidFill>
              <a:latin typeface="Times New Roman"/>
              <a:ea typeface="Times New Roman"/>
              <a:cs typeface="Times New Roman"/>
            </a:rPr>
            <a:t>педагогическая,</a:t>
          </a:r>
          <a:r>
            <a:rPr lang="en-US" cap="none" sz="1100" b="0" i="0" u="none" baseline="0">
              <a:solidFill>
                <a:srgbClr val="000000"/>
              </a:solidFill>
              <a:latin typeface="Times New Roman"/>
              <a:ea typeface="Times New Roman"/>
              <a:cs typeface="Times New Roman"/>
            </a:rPr>
            <a:t>  пробных видов деятельности) </a:t>
          </a:r>
          <a:r>
            <a:rPr lang="en-US" cap="none" sz="1100" b="0" i="0" u="none" baseline="0">
              <a:solidFill>
                <a:srgbClr val="000000"/>
              </a:solidFill>
              <a:latin typeface="Times New Roman"/>
              <a:ea typeface="Times New Roman"/>
              <a:cs typeface="Times New Roman"/>
            </a:rPr>
            <a:t>-  рассредоточенно, чередуясь с теоретическими занятиями</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 рамках профессиональных модулей </a:t>
          </a:r>
          <a:r>
            <a:rPr lang="en-US" cap="none" sz="1100" b="0" i="0" u="none" baseline="0">
              <a:solidFill>
                <a:srgbClr val="000000"/>
              </a:solidFill>
              <a:latin typeface="Times New Roman"/>
              <a:ea typeface="Times New Roman"/>
              <a:cs typeface="Times New Roman"/>
            </a:rPr>
            <a:t>при обязательном сохранении в пределах учебного года объема часов, установленного учебным планом на теоретическую подготовку. Психолого-педагогическая практика в образовательных учреждениях с делением на подгруппы по 5-6 человек.</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Практика проводится в соответствии с программой  учебной и производственной практики по специальности, рекомендациями</a:t>
          </a:r>
          <a:r>
            <a:rPr lang="en-US" cap="none" sz="1100" b="0" i="0" u="none" baseline="0">
              <a:solidFill>
                <a:srgbClr val="000000"/>
              </a:solidFill>
              <a:latin typeface="Times New Roman"/>
              <a:ea typeface="Times New Roman"/>
              <a:cs typeface="Times New Roman"/>
            </a:rPr>
            <a:t> и </a:t>
          </a:r>
          <a:r>
            <a:rPr lang="en-US" cap="none" sz="1100" b="0" i="0" u="none" baseline="0">
              <a:solidFill>
                <a:srgbClr val="000000"/>
              </a:solidFill>
              <a:latin typeface="Times New Roman"/>
              <a:ea typeface="Times New Roman"/>
              <a:cs typeface="Times New Roman"/>
            </a:rPr>
            <a:t>инструкцией по организации и проведению педагогической практики.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12. Государственная  (итоговая) аттестация студентов предусматривается в виде  защиты выпускной квалификационной работы.</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Общеобразовательный цикл</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Общеобразовательный цикл основной профессиональной образовательной программы среднего профессионального образования формируется с учетом профиля получаемого профессионального образования, а также специфики специальности, которой овладевают обучающиеся.
</a:t>
          </a:r>
          <a:r>
            <a:rPr lang="en-US" cap="none" sz="1100" b="0" i="1" u="sng" baseline="0">
              <a:solidFill>
                <a:srgbClr val="000000"/>
              </a:solidFill>
              <a:latin typeface="Times New Roman"/>
              <a:ea typeface="Times New Roman"/>
              <a:cs typeface="Times New Roman"/>
            </a:rPr>
            <a:t>Общеобразовательный цикл формируется с учетом следующих документов:
</a:t>
          </a:r>
          <a:r>
            <a:rPr lang="en-US" cap="none" sz="1100" b="0" i="0" u="none" baseline="0">
              <a:solidFill>
                <a:srgbClr val="000000"/>
              </a:solidFill>
              <a:latin typeface="Times New Roman"/>
              <a:ea typeface="Times New Roman"/>
              <a:cs typeface="Times New Roman"/>
            </a:rPr>
            <a:t>1. Федеральных государственных образовательных стандартов  среднего профессионального образования;
</a:t>
          </a:r>
          <a:r>
            <a:rPr lang="en-US" cap="none" sz="1100" b="0" i="0" u="none" baseline="0">
              <a:solidFill>
                <a:srgbClr val="000000"/>
              </a:solidFill>
              <a:latin typeface="Times New Roman"/>
              <a:ea typeface="Times New Roman"/>
              <a:cs typeface="Times New Roman"/>
            </a:rPr>
            <a:t>2. «Рекомендаций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Рекомендации, 2007), определяющих профили получаемого профессионального образования, базовые и профильные общеобразовательные дисциплины и их объемные параметры, а также рекомендуемое распределение специальностей среднего профессионального образования по профилям получаемого профессионального образования; 
</a:t>
          </a:r>
          <a:r>
            <a:rPr lang="en-US" cap="none" sz="1100" b="0" i="0" u="none" baseline="0">
              <a:solidFill>
                <a:srgbClr val="000000"/>
              </a:solidFill>
              <a:latin typeface="Times New Roman"/>
              <a:ea typeface="Times New Roman"/>
              <a:cs typeface="Times New Roman"/>
            </a:rPr>
            <a:t>3. Приказа Минобрнауки России от 20.08.2008 г. № 241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утвержденные приказом Министерства образования Российской Федерации от 09.03.2004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вносящего поправки в БУП-2004 в части увеличения времени на изучение ОБЖ на базовом уровне с 35 час. до 70 час.
</a:t>
          </a:r>
          <a:r>
            <a:rPr lang="en-US" cap="none" sz="1100" b="0" i="0" u="none" baseline="0">
              <a:solidFill>
                <a:srgbClr val="000000"/>
              </a:solidFill>
              <a:latin typeface="Times New Roman"/>
              <a:ea typeface="Times New Roman"/>
              <a:cs typeface="Times New Roman"/>
            </a:rPr>
            <a:t>Группировка специальностей СПО по профилям получаемого профессионального образования уточняется образовательным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учреждением СПО по Перечню специальностей СПО (Приказ Минобрнауки России от 28.09 2009. №355).
</a:t>
          </a:r>
          <a:r>
            <a:rPr lang="en-US" cap="none" sz="1100" b="0" i="0" u="none" baseline="0">
              <a:solidFill>
                <a:srgbClr val="000000"/>
              </a:solidFill>
              <a:latin typeface="Times New Roman"/>
              <a:ea typeface="Times New Roman"/>
              <a:cs typeface="Times New Roman"/>
            </a:rPr>
            <a:t>4. Формирование</a:t>
          </a:r>
          <a:r>
            <a:rPr lang="en-US" cap="none" sz="1100" b="0" i="0" u="none" baseline="0">
              <a:solidFill>
                <a:srgbClr val="000000"/>
              </a:solidFill>
              <a:latin typeface="Times New Roman"/>
              <a:ea typeface="Times New Roman"/>
              <a:cs typeface="Times New Roman"/>
            </a:rPr>
            <a:t> учебным учреждением </a:t>
          </a:r>
          <a:r>
            <a:rPr lang="en-US" cap="none" sz="1100" b="0" i="0" u="none" baseline="0">
              <a:solidFill>
                <a:srgbClr val="000000"/>
              </a:solidFill>
              <a:latin typeface="Times New Roman"/>
              <a:ea typeface="Times New Roman"/>
              <a:cs typeface="Times New Roman"/>
            </a:rPr>
            <a:t>общеобразовательного</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цикла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учебного плана, происходит</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в соответствии с ФГОС,</a:t>
          </a:r>
          <a:r>
            <a:rPr lang="en-US" cap="none" sz="1100" b="0" i="0" u="none" baseline="0">
              <a:solidFill>
                <a:srgbClr val="000000"/>
              </a:solidFill>
              <a:latin typeface="Times New Roman"/>
              <a:ea typeface="Times New Roman"/>
              <a:cs typeface="Times New Roman"/>
            </a:rPr>
            <a:t> учитывая то, что </a:t>
          </a:r>
          <a:r>
            <a:rPr lang="en-US" cap="none" sz="1100" b="0" i="0" u="none" baseline="0">
              <a:solidFill>
                <a:srgbClr val="000000"/>
              </a:solidFill>
              <a:latin typeface="Times New Roman"/>
              <a:ea typeface="Times New Roman"/>
              <a:cs typeface="Times New Roman"/>
            </a:rPr>
            <a:t>нормативный срок освоения основной профессиональной образовательной программы по специальности среднего профессионального образования при очной форме получения образования для лиц, обучающихся на базе основного общего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
</a:t>
          </a:r>
          <a:r>
            <a:rPr lang="en-US" cap="none" sz="1100" b="0" i="0" u="none" baseline="0">
              <a:solidFill>
                <a:srgbClr val="000000"/>
              </a:solidFill>
              <a:latin typeface="Times New Roman"/>
              <a:ea typeface="Times New Roman"/>
              <a:cs typeface="Times New Roman"/>
            </a:rPr>
            <a:t>Учебное время, отводимое на теоретическое обучение, используется образовательным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учреждением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на изучение базовых и профильных общеобразовательных дисциплин в соответствии с Рекомендациями, 2007 с учетом профиля получаемого профессионального образования. При этом время, отводимое на изучение ОБЖ, должно быть не менее 70 часов. 
</a:t>
          </a:r>
          <a:r>
            <a:rPr lang="en-US" cap="none" sz="1100" b="0" i="0" u="none" baseline="0">
              <a:solidFill>
                <a:srgbClr val="000000"/>
              </a:solidFill>
              <a:latin typeface="Times New Roman"/>
              <a:ea typeface="Times New Roman"/>
              <a:cs typeface="Times New Roman"/>
            </a:rPr>
            <a:t>Промежуточная аттестация обучающихся  при освоении программы среднего (полного) общего образования проводится в форме дифференцированных зачетов. 
</a:t>
          </a:r>
          <a:r>
            <a:rPr lang="en-US" cap="none" sz="1100" b="0" i="0" u="none" baseline="0">
              <a:solidFill>
                <a:srgbClr val="000000"/>
              </a:solidFill>
              <a:latin typeface="Times New Roman"/>
              <a:ea typeface="Times New Roman"/>
              <a:cs typeface="Times New Roman"/>
            </a:rPr>
            <a:t>Завершающим этапом промежуточной аттестации являются итоговые экзамены. Два экзамена – русский язык и математика, являются обязательными, один – проводится по выбору обучающегося или образовательного учреждения с учетом профиля получаемого профессионального образования.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Основная профессиональная образовательная программа (ОПОП)</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Следует указать объемы инвариантной и вариативной частей ОПОП :  </a:t>
          </a:r>
          <a:r>
            <a:rPr lang="en-US" cap="none" sz="1100" b="1" i="0" u="none" baseline="0">
              <a:solidFill>
                <a:srgbClr val="000000"/>
              </a:solidFill>
              <a:latin typeface="Times New Roman"/>
              <a:ea typeface="Times New Roman"/>
              <a:cs typeface="Times New Roman"/>
            </a:rPr>
            <a:t>2160</a:t>
          </a:r>
          <a:r>
            <a:rPr lang="en-US" cap="none" sz="1100" b="0" i="0" u="none" baseline="0">
              <a:solidFill>
                <a:srgbClr val="000000"/>
              </a:solidFill>
              <a:latin typeface="Times New Roman"/>
              <a:ea typeface="Times New Roman"/>
              <a:cs typeface="Times New Roman"/>
            </a:rPr>
            <a:t> ч идут на реализацию инвариантной части ОПОП</a:t>
          </a:r>
          <a:r>
            <a:rPr lang="en-US" cap="none" sz="1100" b="0" i="0" u="none" baseline="0">
              <a:solidFill>
                <a:srgbClr val="000000"/>
              </a:solidFill>
              <a:latin typeface="Times New Roman"/>
              <a:ea typeface="Times New Roman"/>
              <a:cs typeface="Times New Roman"/>
            </a:rPr>
            <a:t> 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936</a:t>
          </a:r>
          <a:r>
            <a:rPr lang="en-US" cap="none" sz="1100" b="0" i="0" u="none" baseline="0">
              <a:solidFill>
                <a:srgbClr val="000000"/>
              </a:solidFill>
              <a:latin typeface="Times New Roman"/>
              <a:ea typeface="Times New Roman"/>
              <a:cs typeface="Times New Roman"/>
            </a:rPr>
            <a:t> - на реализацию</a:t>
          </a:r>
          <a:r>
            <a:rPr lang="en-US" cap="none" sz="1100" b="0" i="0" u="none" baseline="0">
              <a:solidFill>
                <a:srgbClr val="000000"/>
              </a:solidFill>
              <a:latin typeface="Times New Roman"/>
              <a:ea typeface="Times New Roman"/>
              <a:cs typeface="Times New Roman"/>
            </a:rPr>
            <a:t> вариативной части ОПОП.</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Образовательное учреждение распределило  часы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идущие на реализацию  вариативной части (</a:t>
          </a:r>
          <a:r>
            <a:rPr lang="en-US" cap="none" sz="1100" b="1" i="0" u="none" baseline="0">
              <a:solidFill>
                <a:srgbClr val="000000"/>
              </a:solidFill>
              <a:latin typeface="Times New Roman"/>
              <a:ea typeface="Times New Roman"/>
              <a:cs typeface="Times New Roman"/>
            </a:rPr>
            <a:t>636 ч)</a:t>
          </a:r>
          <a:r>
            <a:rPr lang="en-US" cap="none" sz="1100" b="0" i="0" u="none" baseline="0">
              <a:solidFill>
                <a:srgbClr val="000000"/>
              </a:solidFill>
              <a:latin typeface="Times New Roman"/>
              <a:ea typeface="Times New Roman"/>
              <a:cs typeface="Times New Roman"/>
            </a:rPr>
            <a:t>, с учетом запросов рынка труда, обучающихся и специфики специальности образовательного учреждения, следующим образом:
</a:t>
          </a:r>
          <a:r>
            <a:rPr lang="en-US" cap="none" sz="1100" b="1" i="0" u="none" baseline="0">
              <a:solidFill>
                <a:srgbClr val="000000"/>
              </a:solidFill>
              <a:latin typeface="Times New Roman"/>
              <a:ea typeface="Times New Roman"/>
              <a:cs typeface="Times New Roman"/>
            </a:rPr>
            <a:t>Общий гуманитарный и социально-экономический цикл</a:t>
          </a:r>
          <a:r>
            <a:rPr lang="en-US" cap="none" sz="1100" b="1" i="0" u="none" baseline="0">
              <a:solidFill>
                <a:srgbClr val="000000"/>
              </a:solidFill>
              <a:latin typeface="Times New Roman"/>
              <a:ea typeface="Times New Roman"/>
              <a:cs typeface="Times New Roman"/>
            </a:rPr>
            <a:t> -  число часов увеличено на </a:t>
          </a:r>
          <a:r>
            <a:rPr lang="en-US" cap="none" sz="1100" b="1" i="0" u="none" baseline="0">
              <a:solidFill>
                <a:srgbClr val="000000"/>
              </a:solidFill>
              <a:latin typeface="Calibri"/>
              <a:ea typeface="Calibri"/>
              <a:cs typeface="Calibri"/>
            </a:rPr>
            <a:t>151 ч:  
</a:t>
          </a:r>
          <a:r>
            <a:rPr lang="en-US" cap="none" sz="1100" b="0" i="0" u="none" baseline="0">
              <a:solidFill>
                <a:srgbClr val="000000"/>
              </a:solidFill>
              <a:latin typeface="Times New Roman"/>
              <a:ea typeface="Times New Roman"/>
              <a:cs typeface="Times New Roman"/>
            </a:rPr>
            <a:t>Психология общения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4 ч --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Расхождение количества часов с БУП связано с количеством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История  - 6 --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Иностранный язык --6 ч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Физическая культура -32ч --Расхождение количества часов с БУП связано с тем, что  «Физическая культура» предусматривает еженедельно 2 ч обязательных аудиторных занятий и 2 ч самостоятельной учебной нагрузки, включая игровые виды подготовки за счет различных форм внеаудиторных занятий в спортивных клубах и секциях на весь период обучения»  
</a:t>
          </a:r>
          <a:r>
            <a:rPr lang="en-US" cap="none" sz="1100" b="0" i="0" u="none" baseline="0">
              <a:solidFill>
                <a:srgbClr val="000000"/>
              </a:solidFill>
              <a:latin typeface="Times New Roman"/>
              <a:ea typeface="Times New Roman"/>
              <a:cs typeface="Times New Roman"/>
            </a:rPr>
            <a:t>Русский язык и культура речи - 71ч --Включение данной дисциплины необходимо для общекультурного и профессионального роста будущего специалиста
</a:t>
          </a:r>
          <a:r>
            <a:rPr lang="en-US" cap="none" sz="1100" b="0" i="0" u="none" baseline="0">
              <a:solidFill>
                <a:srgbClr val="000000"/>
              </a:solidFill>
              <a:latin typeface="Times New Roman"/>
              <a:ea typeface="Times New Roman"/>
              <a:cs typeface="Times New Roman"/>
            </a:rPr>
            <a:t>История русской культуры - 26ч --Включение данной дисциплины необходимо для общекультурного и профессионального роста будущего специалиста;
</a:t>
          </a:r>
          <a:r>
            <a:rPr lang="en-US" cap="none" sz="1100" b="1" i="0" u="none" baseline="0">
              <a:solidFill>
                <a:srgbClr val="000000"/>
              </a:solidFill>
              <a:latin typeface="Times New Roman"/>
              <a:ea typeface="Times New Roman"/>
              <a:cs typeface="Times New Roman"/>
            </a:rPr>
            <a:t>Математический и общий естественнонаучный цикл - 6 ч:</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Математика  - 6 ч --Расхождение количества часов с БУП связано с количеством недель в семестре, в котором изучается данная дисциплина;
</a:t>
          </a:r>
          <a:r>
            <a:rPr lang="en-US" cap="none" sz="1100" b="1" i="0" u="none" baseline="0">
              <a:solidFill>
                <a:srgbClr val="000000"/>
              </a:solidFill>
              <a:latin typeface="Times New Roman"/>
              <a:ea typeface="Times New Roman"/>
              <a:cs typeface="Times New Roman"/>
            </a:rPr>
            <a:t>Общепрофессиональные дисциплины - 24ч: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Основы общей и дошкольной педагогики - 2 ч -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Психология  - 2 ч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Возрастная анатомия, физиология и гигиена - 2ч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Медико-биологические основы обучения и воспитания детей с ограниченными возможностями - 2 ч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Правовое обеспечение профессиональной деятельности - 8ч  --Расхождение количества часов с БУП связано с количеством недель в семестре, в котором изучается данная дисциплина;
</a:t>
          </a:r>
          <a:r>
            <a:rPr lang="en-US" cap="none" sz="1100" b="0" i="0" u="none" baseline="0">
              <a:solidFill>
                <a:srgbClr val="000000"/>
              </a:solidFill>
              <a:latin typeface="Times New Roman"/>
              <a:ea typeface="Times New Roman"/>
              <a:cs typeface="Times New Roman"/>
            </a:rPr>
            <a:t>Безопасность жизнедеятельности - 8ч --Расхождение количества часов с БУП связано с количеством недель в семестре, в котором изучается данная дисциплина;
</a:t>
          </a:r>
          <a:r>
            <a:rPr lang="en-US" cap="none" sz="1100" b="1" i="0" u="none" baseline="0">
              <a:solidFill>
                <a:srgbClr val="000000"/>
              </a:solidFill>
              <a:latin typeface="Times New Roman"/>
              <a:ea typeface="Times New Roman"/>
              <a:cs typeface="Times New Roman"/>
            </a:rPr>
            <a:t>Профессиональные модули - 461 ч:</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ПМ.01 Организация мероприятий, направленных на укрепление здоровья и физическое развитие детей с ограниченными возможностями и с сохранным развитием - 26 ч --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МДК 01.02 Теоретические и методические основы физического воспитания и развития детей раннего и дошкольного возраста - 4 ч - Расхождение количества часов с БУП связано с количеством недель в семестре, в котором изучается данная МДК
</a:t>
          </a:r>
          <a:r>
            <a:rPr lang="en-US" cap="none" sz="1100" b="0" i="0" u="none" baseline="0">
              <a:solidFill>
                <a:srgbClr val="000000"/>
              </a:solidFill>
              <a:latin typeface="Times New Roman"/>
              <a:ea typeface="Times New Roman"/>
              <a:cs typeface="Times New Roman"/>
            </a:rPr>
            <a:t>МДК 01.04 Теоретические и методические основы физического воспитания и развития детей с ограниченными возможностями здоровья - 
</a:t>
          </a:r>
          <a:r>
            <a:rPr lang="en-US" cap="none" sz="1100" b="0" i="0" u="none" baseline="0">
              <a:solidFill>
                <a:srgbClr val="000000"/>
              </a:solidFill>
              <a:latin typeface="Times New Roman"/>
              <a:ea typeface="Times New Roman"/>
              <a:cs typeface="Times New Roman"/>
            </a:rPr>
            <a:t>22 ч --Включение МДК 01.04 необходимо для успешного накопления практического опыта организации физического воспитания детей с ограниченными возможностями здоровья в условиях коррекционных (компенсирующих) учреждениях дошкольного образования, в дошкольных учреждениях общего типа, где могут получать коррекционную помощь дети с ограниченными возможностями здоровья, которое не предусмотрено МДК 01.01 – 01.03
</a:t>
          </a:r>
          <a:r>
            <a:rPr lang="en-US" cap="none" sz="1100" b="1" i="0" u="none" baseline="0">
              <a:solidFill>
                <a:srgbClr val="000000"/>
              </a:solidFill>
              <a:latin typeface="Times New Roman"/>
              <a:ea typeface="Times New Roman"/>
              <a:cs typeface="Times New Roman"/>
            </a:rPr>
            <a:t>ПИ 02 Обучение и организация различных видов деятельности общения детей с сохранным развитием - 205 ч: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МДК 02.05 Теоретические основы и методика развития речи у детей - 19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дошкольного возраста;
</a:t>
          </a:r>
          <a:r>
            <a:rPr lang="en-US" cap="none" sz="1100" b="0" i="0" u="none" baseline="0">
              <a:solidFill>
                <a:srgbClr val="000000"/>
              </a:solidFill>
              <a:latin typeface="Times New Roman"/>
              <a:ea typeface="Times New Roman"/>
              <a:cs typeface="Times New Roman"/>
            </a:rPr>
            <a:t>МДК 02.06 Теоретические основы и методика математического развития детей - 19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дошкольного возраста
</a:t>
          </a:r>
          <a:r>
            <a:rPr lang="en-US" cap="none" sz="1100" b="0" i="0" u="none" baseline="0">
              <a:solidFill>
                <a:srgbClr val="000000"/>
              </a:solidFill>
              <a:latin typeface="Times New Roman"/>
              <a:ea typeface="Times New Roman"/>
              <a:cs typeface="Times New Roman"/>
            </a:rPr>
            <a:t>МДК 02.07 Детская литература с практикумом по выразительному чтению - 2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дошкольного возраста
</a:t>
          </a:r>
          <a:r>
            <a:rPr lang="en-US" cap="none" sz="1100" b="0" i="0" u="none" baseline="0">
              <a:solidFill>
                <a:srgbClr val="000000"/>
              </a:solidFill>
              <a:latin typeface="Times New Roman"/>
              <a:ea typeface="Times New Roman"/>
              <a:cs typeface="Times New Roman"/>
            </a:rPr>
            <a:t>МДК 02.08 Теоретические основы и методика экологического развития дошкольник ов - 76 ч --Необходимость включения МДК 02.08 Теоретических основ и методики экологического развития дошкольников объясняется приказом Министерства образования и науки РФ от 23.11.2009г.  №655 «Об утверждении и введении в действие федеральных государственных требований к структуре основной общеобразовательной программы дошкольного образования» п.2.14, 3.3.3., который указывает, что обязательная часть основной образовательной программы дошкольного образования должна включать образовательную область «Безопасность», которая предусматривает достижение цели: формирование предпосылок экологического сознания дошкольников.
</a:t>
          </a:r>
          <a:r>
            <a:rPr lang="en-US" cap="none" sz="1100" b="0" i="0" u="none" baseline="0">
              <a:solidFill>
                <a:srgbClr val="000000"/>
              </a:solidFill>
              <a:latin typeface="Times New Roman"/>
              <a:ea typeface="Times New Roman"/>
              <a:cs typeface="Times New Roman"/>
            </a:rPr>
            <a:t>МДК 02.09 Теоретические основы и методика развития изобразительной деятельности дошкольников - 89 ч --Необходимость включения МДК 02.08 теоретических основ и методики развития изобразительной деятельности дошкольников объясняется содержанием приказа Министерства образования и науки РФ от 23.11.2009г.  №655 «Об утверждении и введении в действие федеральных государственных требований к структуре основной общеобразовательной программы дошкольного образования» п.2.14, 3.3.9., который указывает, что обязательная часть основной образовательной программы дошкольного образования должна включать образовательную область «Художественное творчество», которая предусматривает реализацию следующих задач: развитие продуктивной деятельности детей, развитие детского творчества и приобщение к изобразительному искусству.
</a:t>
          </a:r>
          <a:r>
            <a:rPr lang="en-US" cap="none" sz="1100" b="1" i="0" u="none" baseline="0">
              <a:solidFill>
                <a:srgbClr val="000000"/>
              </a:solidFill>
              <a:latin typeface="Times New Roman"/>
              <a:ea typeface="Times New Roman"/>
              <a:cs typeface="Times New Roman"/>
            </a:rPr>
            <a:t>ПМ. 03 Обучение и организация различных видов деятельности и общения детей с ограниченными возможностями здоровья - 152 ч: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МДК 03.01  Методика организации различных видов деятельности, общения и обучения детей с нарушениями интеллекта - 38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нарушениями интеллекта;
</a:t>
          </a:r>
          <a:r>
            <a:rPr lang="en-US" cap="none" sz="1100" b="0" i="0" u="none" baseline="0">
              <a:solidFill>
                <a:srgbClr val="000000"/>
              </a:solidFill>
              <a:latin typeface="Times New Roman"/>
              <a:ea typeface="Times New Roman"/>
              <a:cs typeface="Times New Roman"/>
            </a:rPr>
            <a:t>МДК 03.02 Методика организации различных видов деятельности, общения и обучения детей с задержкой психического развития и недостатками речевого развития - 16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задержкой психического развития и недостатками речевого развития;
</a:t>
          </a:r>
          <a:r>
            <a:rPr lang="en-US" cap="none" sz="1100" b="0" i="0" u="none" baseline="0">
              <a:solidFill>
                <a:srgbClr val="000000"/>
              </a:solidFill>
              <a:latin typeface="Times New Roman"/>
              <a:ea typeface="Times New Roman"/>
              <a:cs typeface="Times New Roman"/>
            </a:rPr>
            <a:t>МДК 03.03  Методика организации различных видов деятельности, общения и обучения детей с недостатками слухового и зрительного восприятия - 68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недостатками слухового и зрительного восприятия;
</a:t>
          </a:r>
          <a:r>
            <a:rPr lang="en-US" cap="none" sz="1100" b="0" i="0" u="none" baseline="0">
              <a:solidFill>
                <a:srgbClr val="000000"/>
              </a:solidFill>
              <a:latin typeface="Times New Roman"/>
              <a:ea typeface="Times New Roman"/>
              <a:cs typeface="Times New Roman"/>
            </a:rPr>
            <a:t>МДК 03.04  Методика организации различных видов деятельности, общения и обучения детей с нарушениями функций опорно-двигательного аппарата - 20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нарушениями функций опорно-двигательного аппарата;
</a:t>
          </a:r>
          <a:r>
            <a:rPr lang="en-US" cap="none" sz="1100" b="0" i="0" u="none" baseline="0">
              <a:solidFill>
                <a:srgbClr val="000000"/>
              </a:solidFill>
              <a:latin typeface="Times New Roman"/>
              <a:ea typeface="Times New Roman"/>
              <a:cs typeface="Times New Roman"/>
            </a:rPr>
            <a:t>МДК 03.05  Методика организации различных видов деятельности, общения и обучения детей с недостатками эмоционально-личностных отношений и поведения --10 ч --Отведенное в БУП количество часов недостаточно для последующего и успешного освоения междисциплинарного курса.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организации различных видов деятельности, общения и обучения детей с недостатками эмоционально-личностных отношений и поведения;
</a:t>
          </a:r>
          <a:r>
            <a:rPr lang="en-US" cap="none" sz="1100" b="1" i="0" u="none" baseline="0">
              <a:solidFill>
                <a:srgbClr val="000000"/>
              </a:solidFill>
              <a:latin typeface="Times New Roman"/>
              <a:ea typeface="Times New Roman"/>
              <a:cs typeface="Times New Roman"/>
            </a:rPr>
            <a:t>ПМ 05  Методическое обеспечение образовательного процесса - 78ч: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МДК 05.01 Теоретические и прикладные аспекты методической работы воспитателя детей дошкольного возраста с отклонениями в развитии и с сохранным развитием - 14 ч --Отведенное в БУП количество часов недостаточно для последующего и успешного освоения профессионального модуля. Предлагаемое увеличение объема часов базируется на имеющемся опыте подготовки специалистов по данному направлению, и учитывает изменения в содержании образовательного стандарта по приобретению практического опыта осуществления методической работы воспитателя детей дошкольного возраста с отклонениями в развитии и с сохранным развитием;
</a:t>
          </a:r>
          <a:r>
            <a:rPr lang="en-US" cap="none" sz="1100" b="0" i="0" u="none" baseline="0">
              <a:solidFill>
                <a:srgbClr val="000000"/>
              </a:solidFill>
              <a:latin typeface="Times New Roman"/>
              <a:ea typeface="Times New Roman"/>
              <a:cs typeface="Times New Roman"/>
            </a:rPr>
            <a:t>МДК 05.02  Теоретические и методические основы учебно-исследовательской деятельности студентов - 64 ч --Введение данного междисциплинарного курса необходимо для овладения студентами ПК 5.3., 5.4. и 5.5 .
</a:t>
          </a:r>
          <a:r>
            <a:rPr lang="en-US" cap="none" sz="1100" b="0" i="0" u="none" baseline="0">
              <a:solidFill>
                <a:srgbClr val="000000"/>
              </a:solidFill>
              <a:latin typeface="Times New Roman"/>
              <a:ea typeface="Times New Roman"/>
              <a:cs typeface="Times New Roman"/>
            </a:rPr>
            <a:t>ВСЕГО ЧАСОВ  вариативной части - </a:t>
          </a:r>
          <a:r>
            <a:rPr lang="en-US" cap="none" sz="1100" b="1" i="0" u="none" baseline="0">
              <a:solidFill>
                <a:srgbClr val="000000"/>
              </a:solidFill>
              <a:latin typeface="Times New Roman"/>
              <a:ea typeface="Times New Roman"/>
              <a:cs typeface="Times New Roman"/>
            </a:rPr>
            <a:t>636 ч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Arial Cyr"/>
              <a:ea typeface="Arial Cyr"/>
              <a:cs typeface="Arial Cyr"/>
            </a:rPr>
            <a:t> </a:t>
          </a:r>
        </a:p>
      </xdr:txBody>
    </xdr:sp>
    <xdr:clientData/>
  </xdr:twoCellAnchor>
  <xdr:twoCellAnchor>
    <xdr:from>
      <xdr:col>4</xdr:col>
      <xdr:colOff>76200</xdr:colOff>
      <xdr:row>212</xdr:row>
      <xdr:rowOff>57150</xdr:rowOff>
    </xdr:from>
    <xdr:to>
      <xdr:col>13</xdr:col>
      <xdr:colOff>495300</xdr:colOff>
      <xdr:row>214</xdr:row>
      <xdr:rowOff>9525</xdr:rowOff>
    </xdr:to>
    <xdr:sp>
      <xdr:nvSpPr>
        <xdr:cNvPr id="2" name="Текст 3"/>
        <xdr:cNvSpPr txBox="1">
          <a:spLocks noChangeArrowheads="1"/>
        </xdr:cNvSpPr>
      </xdr:nvSpPr>
      <xdr:spPr>
        <a:xfrm>
          <a:off x="2819400" y="34385250"/>
          <a:ext cx="6591300" cy="276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Учебный план составлен з</a:t>
          </a:r>
          <a:r>
            <a:rPr lang="en-US" cap="none" sz="1100" b="0" i="0" u="none" baseline="0">
              <a:solidFill>
                <a:srgbClr val="000000"/>
              </a:solidFill>
              <a:latin typeface="Times New Roman"/>
              <a:ea typeface="Times New Roman"/>
              <a:cs typeface="Times New Roman"/>
            </a:rPr>
            <a:t>ам.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директора по учебно-методической  работе  ____       Юнак </a:t>
          </a:r>
          <a:r>
            <a:rPr lang="en-US" cap="none" sz="1100" b="0" i="0" u="none" baseline="0">
              <a:solidFill>
                <a:srgbClr val="000000"/>
              </a:solidFill>
              <a:latin typeface="Times New Roman"/>
              <a:ea typeface="Times New Roman"/>
              <a:cs typeface="Times New Roman"/>
            </a:rPr>
            <a:t>Е.В</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E43"/>
  <sheetViews>
    <sheetView zoomScalePageLayoutView="0" workbookViewId="0" topLeftCell="A1">
      <selection activeCell="A1" sqref="A1:IV16384"/>
    </sheetView>
  </sheetViews>
  <sheetFormatPr defaultColWidth="9.00390625" defaultRowHeight="12.75"/>
  <cols>
    <col min="1" max="1" width="2.25390625" style="3" customWidth="1"/>
    <col min="2" max="2" width="6.25390625" style="3" customWidth="1"/>
    <col min="3" max="3" width="8.875" style="3" customWidth="1"/>
    <col min="4" max="56" width="2.25390625" style="3" customWidth="1"/>
    <col min="57" max="57" width="6.625" style="3" customWidth="1"/>
    <col min="58" max="16384" width="9.125" style="3" customWidth="1"/>
  </cols>
  <sheetData>
    <row r="1" ht="12.75">
      <c r="B1" s="7" t="s">
        <v>133</v>
      </c>
    </row>
    <row r="2" spans="1:57" ht="45.75" customHeight="1">
      <c r="A2" s="364" t="s">
        <v>132</v>
      </c>
      <c r="B2" s="351" t="s">
        <v>2</v>
      </c>
      <c r="C2" s="351" t="s">
        <v>3</v>
      </c>
      <c r="D2" s="1" t="s">
        <v>5</v>
      </c>
      <c r="E2" s="354" t="s">
        <v>6</v>
      </c>
      <c r="F2" s="355"/>
      <c r="G2" s="356"/>
      <c r="H2" s="1" t="s">
        <v>18</v>
      </c>
      <c r="I2" s="354" t="s">
        <v>7</v>
      </c>
      <c r="J2" s="355"/>
      <c r="K2" s="355"/>
      <c r="L2" s="356"/>
      <c r="M2" s="354" t="s">
        <v>8</v>
      </c>
      <c r="N2" s="355"/>
      <c r="O2" s="355"/>
      <c r="P2" s="356"/>
      <c r="Q2" s="1" t="s">
        <v>19</v>
      </c>
      <c r="R2" s="354" t="s">
        <v>9</v>
      </c>
      <c r="S2" s="355"/>
      <c r="T2" s="356"/>
      <c r="U2" s="1" t="s">
        <v>20</v>
      </c>
      <c r="V2" s="354" t="s">
        <v>10</v>
      </c>
      <c r="W2" s="355"/>
      <c r="X2" s="355"/>
      <c r="Y2" s="356"/>
      <c r="Z2" s="1" t="s">
        <v>21</v>
      </c>
      <c r="AA2" s="354" t="s">
        <v>11</v>
      </c>
      <c r="AB2" s="355"/>
      <c r="AC2" s="356"/>
      <c r="AD2" s="1" t="s">
        <v>22</v>
      </c>
      <c r="AE2" s="354" t="s">
        <v>12</v>
      </c>
      <c r="AF2" s="355"/>
      <c r="AG2" s="356"/>
      <c r="AH2" s="1" t="s">
        <v>23</v>
      </c>
      <c r="AI2" s="354" t="s">
        <v>13</v>
      </c>
      <c r="AJ2" s="355"/>
      <c r="AK2" s="356"/>
      <c r="AL2" s="1" t="s">
        <v>24</v>
      </c>
      <c r="AM2" s="354" t="s">
        <v>14</v>
      </c>
      <c r="AN2" s="355"/>
      <c r="AO2" s="355"/>
      <c r="AP2" s="356"/>
      <c r="AQ2" s="1" t="s">
        <v>25</v>
      </c>
      <c r="AR2" s="354" t="s">
        <v>15</v>
      </c>
      <c r="AS2" s="355"/>
      <c r="AT2" s="356"/>
      <c r="AU2" s="1" t="s">
        <v>26</v>
      </c>
      <c r="AV2" s="354" t="s">
        <v>16</v>
      </c>
      <c r="AW2" s="355"/>
      <c r="AX2" s="355"/>
      <c r="AY2" s="356"/>
      <c r="AZ2" s="354" t="s">
        <v>17</v>
      </c>
      <c r="BA2" s="355"/>
      <c r="BB2" s="355"/>
      <c r="BC2" s="356"/>
      <c r="BD2" s="1" t="s">
        <v>27</v>
      </c>
      <c r="BE2" s="364" t="s">
        <v>38</v>
      </c>
    </row>
    <row r="3" spans="1:57" ht="10.5">
      <c r="A3" s="365"/>
      <c r="B3" s="352"/>
      <c r="C3" s="352"/>
      <c r="D3" s="357" t="s">
        <v>0</v>
      </c>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9"/>
      <c r="BE3" s="365"/>
    </row>
    <row r="4" spans="1:57" ht="12.75">
      <c r="A4" s="365"/>
      <c r="B4" s="352"/>
      <c r="C4" s="352"/>
      <c r="D4" s="1">
        <v>35</v>
      </c>
      <c r="E4" s="1">
        <v>36</v>
      </c>
      <c r="F4" s="1">
        <v>37</v>
      </c>
      <c r="G4" s="1">
        <v>38</v>
      </c>
      <c r="H4" s="1">
        <v>39</v>
      </c>
      <c r="I4" s="1">
        <v>40</v>
      </c>
      <c r="J4" s="1">
        <v>41</v>
      </c>
      <c r="K4" s="1">
        <v>42</v>
      </c>
      <c r="L4" s="1">
        <v>43</v>
      </c>
      <c r="M4" s="1">
        <v>44</v>
      </c>
      <c r="N4" s="1">
        <v>45</v>
      </c>
      <c r="O4" s="1">
        <v>46</v>
      </c>
      <c r="P4" s="1">
        <v>47</v>
      </c>
      <c r="Q4" s="1">
        <v>48</v>
      </c>
      <c r="R4" s="1">
        <v>49</v>
      </c>
      <c r="S4" s="1">
        <v>50</v>
      </c>
      <c r="T4" s="1">
        <v>51</v>
      </c>
      <c r="U4" s="1">
        <v>52</v>
      </c>
      <c r="V4" s="1">
        <v>1</v>
      </c>
      <c r="W4" s="1">
        <v>2</v>
      </c>
      <c r="X4" s="1">
        <v>3</v>
      </c>
      <c r="Y4" s="1">
        <v>4</v>
      </c>
      <c r="Z4" s="1">
        <v>5</v>
      </c>
      <c r="AA4" s="1">
        <v>6</v>
      </c>
      <c r="AB4" s="1">
        <v>7</v>
      </c>
      <c r="AC4" s="1">
        <v>8</v>
      </c>
      <c r="AD4" s="1">
        <v>9</v>
      </c>
      <c r="AE4" s="1">
        <v>10</v>
      </c>
      <c r="AF4" s="1">
        <v>11</v>
      </c>
      <c r="AG4" s="1">
        <v>12</v>
      </c>
      <c r="AH4" s="1">
        <v>13</v>
      </c>
      <c r="AI4" s="1">
        <v>14</v>
      </c>
      <c r="AJ4" s="1">
        <v>15</v>
      </c>
      <c r="AK4" s="1">
        <v>16</v>
      </c>
      <c r="AL4" s="1">
        <v>17</v>
      </c>
      <c r="AM4" s="1">
        <v>18</v>
      </c>
      <c r="AN4" s="1">
        <v>19</v>
      </c>
      <c r="AO4" s="1">
        <v>20</v>
      </c>
      <c r="AP4" s="1">
        <v>21</v>
      </c>
      <c r="AQ4" s="1">
        <v>22</v>
      </c>
      <c r="AR4" s="1">
        <v>23</v>
      </c>
      <c r="AS4" s="1">
        <v>24</v>
      </c>
      <c r="AT4" s="1">
        <v>25</v>
      </c>
      <c r="AU4" s="1">
        <v>26</v>
      </c>
      <c r="AV4" s="1">
        <v>27</v>
      </c>
      <c r="AW4" s="1">
        <v>28</v>
      </c>
      <c r="AX4" s="1">
        <v>29</v>
      </c>
      <c r="AY4" s="1">
        <v>30</v>
      </c>
      <c r="AZ4" s="1">
        <v>31</v>
      </c>
      <c r="BA4" s="1">
        <v>32</v>
      </c>
      <c r="BB4" s="1">
        <v>33</v>
      </c>
      <c r="BC4" s="1">
        <v>34</v>
      </c>
      <c r="BD4" s="1">
        <v>35</v>
      </c>
      <c r="BE4" s="365"/>
    </row>
    <row r="5" spans="1:57" ht="10.5">
      <c r="A5" s="365"/>
      <c r="B5" s="352"/>
      <c r="C5" s="352"/>
      <c r="D5" s="357" t="s">
        <v>1</v>
      </c>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9"/>
      <c r="BE5" s="365"/>
    </row>
    <row r="6" spans="1:57" ht="12.75">
      <c r="A6" s="366"/>
      <c r="B6" s="353"/>
      <c r="C6" s="353"/>
      <c r="D6" s="1">
        <v>1</v>
      </c>
      <c r="E6" s="1">
        <v>2</v>
      </c>
      <c r="F6" s="1">
        <v>3</v>
      </c>
      <c r="G6" s="1">
        <v>4</v>
      </c>
      <c r="H6" s="1">
        <v>5</v>
      </c>
      <c r="I6" s="1">
        <v>6</v>
      </c>
      <c r="J6" s="1">
        <v>7</v>
      </c>
      <c r="K6" s="1">
        <v>8</v>
      </c>
      <c r="L6" s="1">
        <v>9</v>
      </c>
      <c r="M6" s="1">
        <v>10</v>
      </c>
      <c r="N6" s="1">
        <v>11</v>
      </c>
      <c r="O6" s="1">
        <v>12</v>
      </c>
      <c r="P6" s="1">
        <v>13</v>
      </c>
      <c r="Q6" s="1">
        <v>14</v>
      </c>
      <c r="R6" s="1">
        <v>15</v>
      </c>
      <c r="S6" s="1">
        <v>16</v>
      </c>
      <c r="T6" s="1">
        <v>17</v>
      </c>
      <c r="U6" s="1">
        <v>18</v>
      </c>
      <c r="V6" s="1">
        <v>19</v>
      </c>
      <c r="W6" s="1">
        <v>20</v>
      </c>
      <c r="X6" s="1">
        <v>21</v>
      </c>
      <c r="Y6" s="1">
        <v>22</v>
      </c>
      <c r="Z6" s="1">
        <v>23</v>
      </c>
      <c r="AA6" s="1">
        <v>24</v>
      </c>
      <c r="AB6" s="1">
        <v>25</v>
      </c>
      <c r="AC6" s="1">
        <v>26</v>
      </c>
      <c r="AD6" s="1">
        <v>27</v>
      </c>
      <c r="AE6" s="1">
        <v>28</v>
      </c>
      <c r="AF6" s="1">
        <v>29</v>
      </c>
      <c r="AG6" s="1">
        <v>30</v>
      </c>
      <c r="AH6" s="1">
        <v>31</v>
      </c>
      <c r="AI6" s="1">
        <v>32</v>
      </c>
      <c r="AJ6" s="1">
        <v>33</v>
      </c>
      <c r="AK6" s="1">
        <v>34</v>
      </c>
      <c r="AL6" s="1">
        <v>35</v>
      </c>
      <c r="AM6" s="1">
        <v>36</v>
      </c>
      <c r="AN6" s="1">
        <v>37</v>
      </c>
      <c r="AO6" s="1">
        <v>38</v>
      </c>
      <c r="AP6" s="1">
        <v>39</v>
      </c>
      <c r="AQ6" s="1">
        <v>40</v>
      </c>
      <c r="AR6" s="1">
        <v>41</v>
      </c>
      <c r="AS6" s="1">
        <v>42</v>
      </c>
      <c r="AT6" s="1">
        <v>43</v>
      </c>
      <c r="AU6" s="1">
        <v>44</v>
      </c>
      <c r="AV6" s="1">
        <v>45</v>
      </c>
      <c r="AW6" s="1">
        <v>46</v>
      </c>
      <c r="AX6" s="1">
        <v>47</v>
      </c>
      <c r="AY6" s="1">
        <v>48</v>
      </c>
      <c r="AZ6" s="1">
        <v>49</v>
      </c>
      <c r="BA6" s="1">
        <v>50</v>
      </c>
      <c r="BB6" s="1">
        <v>51</v>
      </c>
      <c r="BC6" s="1">
        <v>52</v>
      </c>
      <c r="BD6" s="1">
        <v>53</v>
      </c>
      <c r="BE6" s="366"/>
    </row>
    <row r="7" spans="1:57" ht="10.5">
      <c r="A7" s="367"/>
      <c r="B7" s="360"/>
      <c r="C7" s="360" t="s">
        <v>34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18.75" customHeight="1">
      <c r="A8" s="368"/>
      <c r="B8" s="361"/>
      <c r="C8" s="361"/>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10.5">
      <c r="A9" s="368"/>
      <c r="B9" s="362"/>
      <c r="C9" s="36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1:57" ht="10.5">
      <c r="A10" s="368"/>
      <c r="B10" s="363"/>
      <c r="C10" s="36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ht="10.5">
      <c r="A11" s="368"/>
      <c r="B11" s="362"/>
      <c r="C11" s="36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ht="10.5">
      <c r="A12" s="368"/>
      <c r="B12" s="363"/>
      <c r="C12" s="36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ht="10.5">
      <c r="A13" s="368"/>
      <c r="B13" s="360"/>
      <c r="C13" s="360" t="s">
        <v>33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ht="37.5" customHeight="1">
      <c r="A14" s="368"/>
      <c r="B14" s="361"/>
      <c r="C14" s="361"/>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10.5">
      <c r="A15" s="368"/>
      <c r="B15" s="362"/>
      <c r="C15" s="36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ht="10.5">
      <c r="A16" s="368"/>
      <c r="B16" s="363"/>
      <c r="C16" s="36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0.5">
      <c r="A17" s="368"/>
      <c r="B17" s="360"/>
      <c r="C17" s="360" t="s">
        <v>32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ht="30" customHeight="1">
      <c r="A18" s="368"/>
      <c r="B18" s="361"/>
      <c r="C18" s="36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ht="10.5">
      <c r="A19" s="368"/>
      <c r="B19" s="362"/>
      <c r="C19" s="36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ht="10.5">
      <c r="A20" s="368"/>
      <c r="B20" s="363"/>
      <c r="C20" s="36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ht="10.5">
      <c r="A21" s="368"/>
      <c r="B21" s="360"/>
      <c r="C21" s="360" t="s">
        <v>31</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ht="16.5" customHeight="1">
      <c r="A22" s="368"/>
      <c r="B22" s="361"/>
      <c r="C22" s="36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ht="10.5">
      <c r="A23" s="368"/>
      <c r="B23" s="362"/>
      <c r="C23" s="36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57" ht="10.5">
      <c r="A24" s="368"/>
      <c r="B24" s="363"/>
      <c r="C24" s="363"/>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7" ht="10.5">
      <c r="A25" s="368"/>
      <c r="B25" s="362"/>
      <c r="C25" s="36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7" ht="10.5">
      <c r="A26" s="368"/>
      <c r="B26" s="363"/>
      <c r="C26" s="36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57" ht="10.5">
      <c r="A27" s="368"/>
      <c r="B27" s="360"/>
      <c r="C27" s="360" t="s">
        <v>30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ht="7.5" customHeight="1">
      <c r="A28" s="368"/>
      <c r="B28" s="361"/>
      <c r="C28" s="361"/>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ht="10.5">
      <c r="A29" s="368"/>
      <c r="B29" s="360"/>
      <c r="C29" s="360" t="s">
        <v>29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ht="6.75" customHeight="1">
      <c r="A30" s="368"/>
      <c r="B30" s="361"/>
      <c r="C30" s="361"/>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ht="10.5">
      <c r="A31" s="368"/>
      <c r="B31" s="362"/>
      <c r="C31" s="36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57" ht="10.5">
      <c r="A32" s="368"/>
      <c r="B32" s="363"/>
      <c r="C32" s="36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1:57" ht="10.5">
      <c r="A33" s="368"/>
      <c r="B33" s="362"/>
      <c r="C33" s="36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1:57" ht="10.5">
      <c r="A34" s="368"/>
      <c r="B34" s="363"/>
      <c r="C34" s="36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57" ht="10.5">
      <c r="A35" s="368"/>
      <c r="B35" s="362"/>
      <c r="C35" s="36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row>
    <row r="36" spans="1:57" ht="10.5">
      <c r="A36" s="368"/>
      <c r="B36" s="363"/>
      <c r="C36" s="36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row>
    <row r="37" spans="1:57" ht="10.5">
      <c r="A37" s="368"/>
      <c r="B37" s="6"/>
      <c r="C37" s="6"/>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ht="10.5">
      <c r="A38" s="368"/>
      <c r="B38" s="6"/>
      <c r="C38" s="6"/>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ht="10.5">
      <c r="A39" s="368"/>
      <c r="B39" s="360"/>
      <c r="C39" s="360" t="s">
        <v>28</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ht="10.5">
      <c r="A40" s="368"/>
      <c r="B40" s="361"/>
      <c r="C40" s="361"/>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ht="21">
      <c r="A41" s="368"/>
      <c r="B41" s="66"/>
      <c r="C41" s="66" t="s">
        <v>50</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ht="30" customHeight="1">
      <c r="A42" s="368"/>
      <c r="B42" s="66"/>
      <c r="C42" s="66" t="s">
        <v>130</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ht="36.75" customHeight="1">
      <c r="A43" s="369"/>
      <c r="B43" s="67" t="s">
        <v>131</v>
      </c>
      <c r="C43" s="66"/>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sheetData>
  <sheetProtection/>
  <mergeCells count="51">
    <mergeCell ref="BE2:BE6"/>
    <mergeCell ref="A2:A6"/>
    <mergeCell ref="A7:A43"/>
    <mergeCell ref="B35:B36"/>
    <mergeCell ref="C35:C36"/>
    <mergeCell ref="B39:B40"/>
    <mergeCell ref="C39:C40"/>
    <mergeCell ref="B31:B32"/>
    <mergeCell ref="C31:C32"/>
    <mergeCell ref="B33:B34"/>
    <mergeCell ref="B23:B24"/>
    <mergeCell ref="C23:C24"/>
    <mergeCell ref="B25:B26"/>
    <mergeCell ref="C25:C26"/>
    <mergeCell ref="C33:C34"/>
    <mergeCell ref="B27:B28"/>
    <mergeCell ref="C27:C28"/>
    <mergeCell ref="B29:B30"/>
    <mergeCell ref="C29:C30"/>
    <mergeCell ref="B15:B16"/>
    <mergeCell ref="C15:C16"/>
    <mergeCell ref="B17:B18"/>
    <mergeCell ref="C17:C18"/>
    <mergeCell ref="B19:B20"/>
    <mergeCell ref="C19:C20"/>
    <mergeCell ref="B21:B22"/>
    <mergeCell ref="C21:C22"/>
    <mergeCell ref="B7:B8"/>
    <mergeCell ref="C7:C8"/>
    <mergeCell ref="B9:B10"/>
    <mergeCell ref="C9:C10"/>
    <mergeCell ref="B11:B12"/>
    <mergeCell ref="C11:C12"/>
    <mergeCell ref="B13:B14"/>
    <mergeCell ref="C13:C14"/>
    <mergeCell ref="AI2:AK2"/>
    <mergeCell ref="AM2:AP2"/>
    <mergeCell ref="I2:L2"/>
    <mergeCell ref="M2:P2"/>
    <mergeCell ref="R2:T2"/>
    <mergeCell ref="V2:Y2"/>
    <mergeCell ref="B2:B6"/>
    <mergeCell ref="C2:C6"/>
    <mergeCell ref="E2:G2"/>
    <mergeCell ref="D5:BD5"/>
    <mergeCell ref="AR2:AT2"/>
    <mergeCell ref="AV2:AY2"/>
    <mergeCell ref="AZ2:BC2"/>
    <mergeCell ref="D3:BD3"/>
    <mergeCell ref="AA2:AC2"/>
    <mergeCell ref="AE2:AG2"/>
  </mergeCells>
  <printOptions/>
  <pageMargins left="0.25" right="0.26" top="0.31" bottom="0.27" header="0.18" footer="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D42"/>
  <sheetViews>
    <sheetView zoomScalePageLayoutView="0" workbookViewId="0" topLeftCell="A28">
      <selection activeCell="A1" sqref="A1:IV16384"/>
    </sheetView>
  </sheetViews>
  <sheetFormatPr defaultColWidth="9.00390625" defaultRowHeight="12.75"/>
  <cols>
    <col min="1" max="1" width="7.25390625" style="3" customWidth="1"/>
    <col min="2" max="2" width="9.125" style="3" customWidth="1"/>
    <col min="3" max="3" width="7.875" style="3" customWidth="1"/>
    <col min="4" max="56" width="2.25390625" style="3" customWidth="1"/>
    <col min="57" max="16384" width="9.125" style="3" customWidth="1"/>
  </cols>
  <sheetData>
    <row r="1" spans="1:56" ht="39.75" customHeight="1">
      <c r="A1" s="351" t="s">
        <v>2</v>
      </c>
      <c r="B1" s="351" t="s">
        <v>3</v>
      </c>
      <c r="C1" s="351" t="s">
        <v>4</v>
      </c>
      <c r="D1" s="1" t="s">
        <v>5</v>
      </c>
      <c r="E1" s="354" t="s">
        <v>6</v>
      </c>
      <c r="F1" s="355"/>
      <c r="G1" s="356"/>
      <c r="H1" s="1" t="s">
        <v>18</v>
      </c>
      <c r="I1" s="354" t="s">
        <v>7</v>
      </c>
      <c r="J1" s="355"/>
      <c r="K1" s="355"/>
      <c r="L1" s="356"/>
      <c r="M1" s="354" t="s">
        <v>8</v>
      </c>
      <c r="N1" s="355"/>
      <c r="O1" s="355"/>
      <c r="P1" s="356"/>
      <c r="Q1" s="1" t="s">
        <v>19</v>
      </c>
      <c r="R1" s="354" t="s">
        <v>9</v>
      </c>
      <c r="S1" s="355"/>
      <c r="T1" s="356"/>
      <c r="U1" s="1" t="s">
        <v>20</v>
      </c>
      <c r="V1" s="354" t="s">
        <v>10</v>
      </c>
      <c r="W1" s="355"/>
      <c r="X1" s="355"/>
      <c r="Y1" s="356"/>
      <c r="Z1" s="1" t="s">
        <v>21</v>
      </c>
      <c r="AA1" s="354" t="s">
        <v>11</v>
      </c>
      <c r="AB1" s="355"/>
      <c r="AC1" s="356"/>
      <c r="AD1" s="1" t="s">
        <v>22</v>
      </c>
      <c r="AE1" s="354" t="s">
        <v>12</v>
      </c>
      <c r="AF1" s="355"/>
      <c r="AG1" s="356"/>
      <c r="AH1" s="1" t="s">
        <v>23</v>
      </c>
      <c r="AI1" s="354" t="s">
        <v>13</v>
      </c>
      <c r="AJ1" s="355"/>
      <c r="AK1" s="356"/>
      <c r="AL1" s="1" t="s">
        <v>24</v>
      </c>
      <c r="AM1" s="354" t="s">
        <v>14</v>
      </c>
      <c r="AN1" s="355"/>
      <c r="AO1" s="355"/>
      <c r="AP1" s="356"/>
      <c r="AQ1" s="1" t="s">
        <v>25</v>
      </c>
      <c r="AR1" s="354" t="s">
        <v>15</v>
      </c>
      <c r="AS1" s="355"/>
      <c r="AT1" s="356"/>
      <c r="AU1" s="1" t="s">
        <v>26</v>
      </c>
      <c r="AV1" s="354" t="s">
        <v>16</v>
      </c>
      <c r="AW1" s="355"/>
      <c r="AX1" s="355"/>
      <c r="AY1" s="356"/>
      <c r="AZ1" s="354" t="s">
        <v>17</v>
      </c>
      <c r="BA1" s="355"/>
      <c r="BB1" s="355"/>
      <c r="BC1" s="356"/>
      <c r="BD1" s="1" t="s">
        <v>27</v>
      </c>
    </row>
    <row r="2" spans="1:56" ht="10.5">
      <c r="A2" s="352"/>
      <c r="B2" s="352"/>
      <c r="C2" s="352"/>
      <c r="D2" s="357" t="s">
        <v>0</v>
      </c>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9"/>
    </row>
    <row r="3" spans="1:56" ht="12.75">
      <c r="A3" s="352"/>
      <c r="B3" s="352"/>
      <c r="C3" s="352"/>
      <c r="D3" s="1">
        <v>35</v>
      </c>
      <c r="E3" s="1">
        <v>36</v>
      </c>
      <c r="F3" s="1">
        <v>37</v>
      </c>
      <c r="G3" s="1">
        <v>38</v>
      </c>
      <c r="H3" s="1">
        <v>39</v>
      </c>
      <c r="I3" s="1">
        <v>40</v>
      </c>
      <c r="J3" s="1">
        <v>41</v>
      </c>
      <c r="K3" s="1">
        <v>42</v>
      </c>
      <c r="L3" s="1">
        <v>43</v>
      </c>
      <c r="M3" s="1">
        <v>44</v>
      </c>
      <c r="N3" s="1">
        <v>45</v>
      </c>
      <c r="O3" s="1">
        <v>46</v>
      </c>
      <c r="P3" s="1">
        <v>47</v>
      </c>
      <c r="Q3" s="1">
        <v>48</v>
      </c>
      <c r="R3" s="1">
        <v>49</v>
      </c>
      <c r="S3" s="1">
        <v>50</v>
      </c>
      <c r="T3" s="1">
        <v>51</v>
      </c>
      <c r="U3" s="1">
        <v>52</v>
      </c>
      <c r="V3" s="1">
        <v>1</v>
      </c>
      <c r="W3" s="1">
        <v>2</v>
      </c>
      <c r="X3" s="1">
        <v>3</v>
      </c>
      <c r="Y3" s="1">
        <v>4</v>
      </c>
      <c r="Z3" s="1">
        <v>5</v>
      </c>
      <c r="AA3" s="1">
        <v>6</v>
      </c>
      <c r="AB3" s="1">
        <v>7</v>
      </c>
      <c r="AC3" s="1">
        <v>8</v>
      </c>
      <c r="AD3" s="1">
        <v>9</v>
      </c>
      <c r="AE3" s="1">
        <v>10</v>
      </c>
      <c r="AF3" s="1">
        <v>11</v>
      </c>
      <c r="AG3" s="1">
        <v>12</v>
      </c>
      <c r="AH3" s="1">
        <v>13</v>
      </c>
      <c r="AI3" s="1">
        <v>14</v>
      </c>
      <c r="AJ3" s="1">
        <v>15</v>
      </c>
      <c r="AK3" s="1">
        <v>16</v>
      </c>
      <c r="AL3" s="1">
        <v>17</v>
      </c>
      <c r="AM3" s="1">
        <v>18</v>
      </c>
      <c r="AN3" s="1">
        <v>19</v>
      </c>
      <c r="AO3" s="1">
        <v>20</v>
      </c>
      <c r="AP3" s="1">
        <v>21</v>
      </c>
      <c r="AQ3" s="1">
        <v>22</v>
      </c>
      <c r="AR3" s="1">
        <v>23</v>
      </c>
      <c r="AS3" s="1">
        <v>24</v>
      </c>
      <c r="AT3" s="1">
        <v>25</v>
      </c>
      <c r="AU3" s="1">
        <v>26</v>
      </c>
      <c r="AV3" s="1">
        <v>27</v>
      </c>
      <c r="AW3" s="1">
        <v>28</v>
      </c>
      <c r="AX3" s="1">
        <v>29</v>
      </c>
      <c r="AY3" s="1">
        <v>30</v>
      </c>
      <c r="AZ3" s="1">
        <v>31</v>
      </c>
      <c r="BA3" s="1">
        <v>32</v>
      </c>
      <c r="BB3" s="1">
        <v>33</v>
      </c>
      <c r="BC3" s="1">
        <v>34</v>
      </c>
      <c r="BD3" s="1">
        <v>35</v>
      </c>
    </row>
    <row r="4" spans="1:56" ht="10.5">
      <c r="A4" s="352"/>
      <c r="B4" s="352"/>
      <c r="C4" s="352"/>
      <c r="D4" s="357" t="s">
        <v>1</v>
      </c>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9"/>
    </row>
    <row r="5" spans="1:56" ht="12.75">
      <c r="A5" s="353"/>
      <c r="B5" s="353"/>
      <c r="C5" s="353"/>
      <c r="D5" s="1">
        <v>1</v>
      </c>
      <c r="E5" s="1">
        <v>2</v>
      </c>
      <c r="F5" s="1">
        <v>3</v>
      </c>
      <c r="G5" s="1">
        <v>4</v>
      </c>
      <c r="H5" s="1">
        <v>5</v>
      </c>
      <c r="I5" s="1">
        <v>6</v>
      </c>
      <c r="J5" s="1">
        <v>7</v>
      </c>
      <c r="K5" s="1">
        <v>8</v>
      </c>
      <c r="L5" s="1">
        <v>9</v>
      </c>
      <c r="M5" s="1">
        <v>10</v>
      </c>
      <c r="N5" s="1">
        <v>11</v>
      </c>
      <c r="O5" s="1">
        <v>12</v>
      </c>
      <c r="P5" s="1">
        <v>13</v>
      </c>
      <c r="Q5" s="1">
        <v>14</v>
      </c>
      <c r="R5" s="1">
        <v>15</v>
      </c>
      <c r="S5" s="1">
        <v>16</v>
      </c>
      <c r="T5" s="1">
        <v>17</v>
      </c>
      <c r="U5" s="1">
        <v>18</v>
      </c>
      <c r="V5" s="1">
        <v>19</v>
      </c>
      <c r="W5" s="1">
        <v>20</v>
      </c>
      <c r="X5" s="1">
        <v>21</v>
      </c>
      <c r="Y5" s="1">
        <v>22</v>
      </c>
      <c r="Z5" s="1">
        <v>23</v>
      </c>
      <c r="AA5" s="1">
        <v>24</v>
      </c>
      <c r="AB5" s="1">
        <v>25</v>
      </c>
      <c r="AC5" s="1">
        <v>26</v>
      </c>
      <c r="AD5" s="1">
        <v>27</v>
      </c>
      <c r="AE5" s="1">
        <v>28</v>
      </c>
      <c r="AF5" s="1">
        <v>29</v>
      </c>
      <c r="AG5" s="1">
        <v>30</v>
      </c>
      <c r="AH5" s="1">
        <v>31</v>
      </c>
      <c r="AI5" s="1">
        <v>32</v>
      </c>
      <c r="AJ5" s="1">
        <v>33</v>
      </c>
      <c r="AK5" s="1">
        <v>34</v>
      </c>
      <c r="AL5" s="1">
        <v>35</v>
      </c>
      <c r="AM5" s="1">
        <v>36</v>
      </c>
      <c r="AN5" s="1">
        <v>37</v>
      </c>
      <c r="AO5" s="1">
        <v>38</v>
      </c>
      <c r="AP5" s="1">
        <v>39</v>
      </c>
      <c r="AQ5" s="1">
        <v>40</v>
      </c>
      <c r="AR5" s="1">
        <v>41</v>
      </c>
      <c r="AS5" s="1">
        <v>42</v>
      </c>
      <c r="AT5" s="1">
        <v>43</v>
      </c>
      <c r="AU5" s="1">
        <v>44</v>
      </c>
      <c r="AV5" s="1">
        <v>45</v>
      </c>
      <c r="AW5" s="1">
        <v>46</v>
      </c>
      <c r="AX5" s="1">
        <v>47</v>
      </c>
      <c r="AY5" s="1">
        <v>48</v>
      </c>
      <c r="AZ5" s="1">
        <v>49</v>
      </c>
      <c r="BA5" s="1">
        <v>50</v>
      </c>
      <c r="BB5" s="1">
        <v>51</v>
      </c>
      <c r="BC5" s="1">
        <v>52</v>
      </c>
      <c r="BD5" s="1">
        <v>53</v>
      </c>
    </row>
    <row r="6" spans="1:56" ht="10.5">
      <c r="A6" s="360"/>
      <c r="B6" s="360" t="s">
        <v>34</v>
      </c>
      <c r="C6" s="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ht="10.5">
      <c r="A7" s="361"/>
      <c r="B7" s="361"/>
      <c r="C7" s="5"/>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ht="8.25" customHeight="1">
      <c r="A8" s="362"/>
      <c r="B8" s="362"/>
      <c r="C8" s="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25" customHeight="1">
      <c r="A9" s="363"/>
      <c r="B9" s="363"/>
      <c r="C9" s="6"/>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ht="9" customHeight="1">
      <c r="A10" s="362"/>
      <c r="B10" s="362"/>
      <c r="C10" s="6"/>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ht="9" customHeight="1">
      <c r="A11" s="363"/>
      <c r="B11" s="363"/>
      <c r="C11" s="6"/>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10.5">
      <c r="A12" s="360"/>
      <c r="B12" s="360" t="s">
        <v>33</v>
      </c>
      <c r="C12" s="5"/>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ht="38.25" customHeight="1">
      <c r="A13" s="361"/>
      <c r="B13" s="361"/>
      <c r="C13" s="5"/>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ht="10.5">
      <c r="A14" s="362"/>
      <c r="B14" s="362"/>
      <c r="C14" s="6"/>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10.5">
      <c r="A15" s="363"/>
      <c r="B15" s="363"/>
      <c r="C15" s="6"/>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10.5">
      <c r="A16" s="360"/>
      <c r="B16" s="360" t="s">
        <v>32</v>
      </c>
      <c r="C16" s="5"/>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ht="28.5" customHeight="1">
      <c r="A17" s="361"/>
      <c r="B17" s="361"/>
      <c r="C17" s="5"/>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10.5">
      <c r="A18" s="362"/>
      <c r="B18" s="362"/>
      <c r="C18" s="6"/>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ht="10.5">
      <c r="A19" s="363"/>
      <c r="B19" s="363"/>
      <c r="C19" s="6"/>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ht="10.5">
      <c r="A20" s="360"/>
      <c r="B20" s="360" t="s">
        <v>31</v>
      </c>
      <c r="C20" s="5"/>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ht="18.75" customHeight="1">
      <c r="A21" s="361"/>
      <c r="B21" s="361"/>
      <c r="C21" s="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ht="10.5">
      <c r="A22" s="362"/>
      <c r="B22" s="362"/>
      <c r="C22" s="6"/>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ht="10.5">
      <c r="A23" s="363"/>
      <c r="B23" s="363"/>
      <c r="C23" s="6"/>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0.5">
      <c r="A24" s="362"/>
      <c r="B24" s="362"/>
      <c r="C24" s="6"/>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ht="10.5">
      <c r="A25" s="363"/>
      <c r="B25" s="363"/>
      <c r="C25" s="6"/>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0.5">
      <c r="A26" s="360"/>
      <c r="B26" s="360" t="s">
        <v>30</v>
      </c>
      <c r="C26" s="5"/>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ht="10.5">
      <c r="A27" s="361"/>
      <c r="B27" s="361"/>
      <c r="C27" s="5"/>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ht="10.5">
      <c r="A28" s="360"/>
      <c r="B28" s="360" t="s">
        <v>29</v>
      </c>
      <c r="C28" s="5"/>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ht="10.5">
      <c r="A29" s="361"/>
      <c r="B29" s="361"/>
      <c r="C29" s="5"/>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ht="8.25" customHeight="1">
      <c r="A30" s="362"/>
      <c r="B30" s="362"/>
      <c r="C30" s="6"/>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ht="8.25" customHeight="1">
      <c r="A31" s="363"/>
      <c r="B31" s="363"/>
      <c r="C31" s="6"/>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25" customHeight="1">
      <c r="A32" s="362"/>
      <c r="B32" s="362"/>
      <c r="C32" s="6"/>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ht="8.25" customHeight="1">
      <c r="A33" s="363"/>
      <c r="B33" s="363"/>
      <c r="C33" s="6"/>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8.25" customHeight="1">
      <c r="A34" s="362"/>
      <c r="B34" s="362"/>
      <c r="C34" s="6"/>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ht="8.25" customHeight="1">
      <c r="A35" s="363"/>
      <c r="B35" s="363"/>
      <c r="C35" s="6"/>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25" customHeight="1">
      <c r="A36" s="6"/>
      <c r="B36" s="6"/>
      <c r="C36" s="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8.25" customHeight="1">
      <c r="A37" s="6"/>
      <c r="B37" s="6"/>
      <c r="C37" s="6"/>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10.5">
      <c r="A38" s="362"/>
      <c r="B38" s="362" t="s">
        <v>28</v>
      </c>
      <c r="C38" s="6"/>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10.5">
      <c r="A39" s="363"/>
      <c r="B39" s="363"/>
      <c r="C39" s="6"/>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20.25" customHeight="1">
      <c r="A40" s="370" t="s">
        <v>35</v>
      </c>
      <c r="B40" s="371"/>
      <c r="C40" s="37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spans="1:56" ht="19.5" customHeight="1">
      <c r="A41" s="370" t="s">
        <v>36</v>
      </c>
      <c r="B41" s="371"/>
      <c r="C41" s="372"/>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6" ht="10.5">
      <c r="A42" s="370" t="s">
        <v>37</v>
      </c>
      <c r="B42" s="371"/>
      <c r="C42" s="372"/>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row>
  </sheetData>
  <sheetProtection/>
  <mergeCells count="52">
    <mergeCell ref="AZ1:BC1"/>
    <mergeCell ref="R1:T1"/>
    <mergeCell ref="V1:Y1"/>
    <mergeCell ref="I1:L1"/>
    <mergeCell ref="M1:P1"/>
    <mergeCell ref="AM1:AP1"/>
    <mergeCell ref="AR1:AT1"/>
    <mergeCell ref="A1:A5"/>
    <mergeCell ref="B1:B5"/>
    <mergeCell ref="C1:C5"/>
    <mergeCell ref="E1:G1"/>
    <mergeCell ref="D4:BD4"/>
    <mergeCell ref="AV1:AY1"/>
    <mergeCell ref="AA1:AC1"/>
    <mergeCell ref="AE1:AG1"/>
    <mergeCell ref="AI1:AK1"/>
    <mergeCell ref="D2:BD2"/>
    <mergeCell ref="A6:A7"/>
    <mergeCell ref="B6:B7"/>
    <mergeCell ref="A8:A9"/>
    <mergeCell ref="B8:B9"/>
    <mergeCell ref="A10:A11"/>
    <mergeCell ref="B10:B11"/>
    <mergeCell ref="B28:B29"/>
    <mergeCell ref="A16:A17"/>
    <mergeCell ref="B16:B17"/>
    <mergeCell ref="A18:A19"/>
    <mergeCell ref="B18:B19"/>
    <mergeCell ref="A24:A25"/>
    <mergeCell ref="B24:B25"/>
    <mergeCell ref="A26:A27"/>
    <mergeCell ref="B26:B27"/>
    <mergeCell ref="A12:A13"/>
    <mergeCell ref="B12:B13"/>
    <mergeCell ref="A14:A15"/>
    <mergeCell ref="B14:B15"/>
    <mergeCell ref="A42:C42"/>
    <mergeCell ref="A41:C41"/>
    <mergeCell ref="A40:C40"/>
    <mergeCell ref="A38:A39"/>
    <mergeCell ref="B38:B39"/>
    <mergeCell ref="A34:A35"/>
    <mergeCell ref="B34:B35"/>
    <mergeCell ref="A32:A33"/>
    <mergeCell ref="B32:B33"/>
    <mergeCell ref="A20:A21"/>
    <mergeCell ref="B20:B21"/>
    <mergeCell ref="A30:A31"/>
    <mergeCell ref="B30:B31"/>
    <mergeCell ref="A22:A23"/>
    <mergeCell ref="B22:B23"/>
    <mergeCell ref="A28:A29"/>
  </mergeCells>
  <printOptions/>
  <pageMargins left="0.11811023622047245" right="0.11811023622047245"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Q84"/>
  <sheetViews>
    <sheetView tabSelected="1" zoomScalePageLayoutView="0" workbookViewId="0" topLeftCell="A46">
      <selection activeCell="I59" sqref="I59"/>
    </sheetView>
  </sheetViews>
  <sheetFormatPr defaultColWidth="9.75390625" defaultRowHeight="12.75"/>
  <cols>
    <col min="1" max="1" width="9.75390625" style="21" customWidth="1"/>
    <col min="2" max="2" width="43.125" style="7" customWidth="1"/>
    <col min="3" max="3" width="14.75390625" style="7" customWidth="1"/>
    <col min="4" max="4" width="6.625" style="7" customWidth="1"/>
    <col min="5" max="5" width="5.75390625" style="7" customWidth="1"/>
    <col min="6" max="6" width="5.375" style="7" customWidth="1"/>
    <col min="7" max="7" width="5.00390625" style="7" customWidth="1"/>
    <col min="8" max="8" width="5.75390625" style="7" customWidth="1"/>
    <col min="9" max="9" width="5.375" style="7" customWidth="1"/>
    <col min="10" max="10" width="5.125" style="7" customWidth="1"/>
    <col min="11" max="11" width="5.75390625" style="7" customWidth="1"/>
    <col min="12" max="12" width="5.25390625" style="7" customWidth="1"/>
    <col min="13" max="13" width="5.125" style="7" customWidth="1"/>
    <col min="14" max="14" width="6.00390625" style="7" customWidth="1"/>
    <col min="15" max="15" width="5.625" style="7" customWidth="1"/>
    <col min="16" max="16" width="4.875" style="7" customWidth="1"/>
    <col min="17" max="16384" width="9.75390625" style="7" customWidth="1"/>
  </cols>
  <sheetData>
    <row r="1" ht="13.5" thickBot="1"/>
    <row r="2" spans="1:16" ht="21" customHeight="1" thickTop="1">
      <c r="A2" s="404" t="s">
        <v>2</v>
      </c>
      <c r="B2" s="392" t="s">
        <v>3</v>
      </c>
      <c r="C2" s="412" t="s">
        <v>38</v>
      </c>
      <c r="D2" s="393" t="s">
        <v>41</v>
      </c>
      <c r="E2" s="402"/>
      <c r="F2" s="402"/>
      <c r="G2" s="402"/>
      <c r="H2" s="403"/>
      <c r="I2" s="392" t="s">
        <v>52</v>
      </c>
      <c r="J2" s="393"/>
      <c r="K2" s="393"/>
      <c r="L2" s="393"/>
      <c r="M2" s="393"/>
      <c r="N2" s="393"/>
      <c r="O2" s="393"/>
      <c r="P2" s="394"/>
    </row>
    <row r="3" spans="1:16" ht="20.25" customHeight="1">
      <c r="A3" s="405"/>
      <c r="B3" s="407"/>
      <c r="C3" s="413"/>
      <c r="D3" s="373" t="s">
        <v>39</v>
      </c>
      <c r="E3" s="390" t="s">
        <v>67</v>
      </c>
      <c r="F3" s="409" t="s">
        <v>42</v>
      </c>
      <c r="G3" s="409"/>
      <c r="H3" s="410"/>
      <c r="I3" s="400" t="s">
        <v>43</v>
      </c>
      <c r="J3" s="380"/>
      <c r="K3" s="386" t="s">
        <v>44</v>
      </c>
      <c r="L3" s="380"/>
      <c r="M3" s="386" t="s">
        <v>45</v>
      </c>
      <c r="N3" s="380"/>
      <c r="O3" s="386" t="s">
        <v>46</v>
      </c>
      <c r="P3" s="410"/>
    </row>
    <row r="4" spans="1:16" ht="12.75" customHeight="1">
      <c r="A4" s="405"/>
      <c r="B4" s="407"/>
      <c r="C4" s="413"/>
      <c r="D4" s="373"/>
      <c r="E4" s="390"/>
      <c r="F4" s="390" t="s">
        <v>40</v>
      </c>
      <c r="G4" s="409" t="s">
        <v>199</v>
      </c>
      <c r="H4" s="410"/>
      <c r="I4" s="400" t="s">
        <v>308</v>
      </c>
      <c r="J4" s="380" t="s">
        <v>309</v>
      </c>
      <c r="K4" s="386" t="s">
        <v>312</v>
      </c>
      <c r="L4" s="395" t="s">
        <v>313</v>
      </c>
      <c r="M4" s="386" t="s">
        <v>314</v>
      </c>
      <c r="N4" s="380" t="s">
        <v>357</v>
      </c>
      <c r="O4" s="386" t="s">
        <v>358</v>
      </c>
      <c r="P4" s="410" t="s">
        <v>315</v>
      </c>
    </row>
    <row r="5" spans="1:16" ht="55.5" customHeight="1" thickBot="1">
      <c r="A5" s="406"/>
      <c r="B5" s="408"/>
      <c r="C5" s="414"/>
      <c r="D5" s="374"/>
      <c r="E5" s="391"/>
      <c r="F5" s="391"/>
      <c r="G5" s="19" t="s">
        <v>134</v>
      </c>
      <c r="H5" s="20" t="s">
        <v>47</v>
      </c>
      <c r="I5" s="401"/>
      <c r="J5" s="381"/>
      <c r="K5" s="387"/>
      <c r="L5" s="396"/>
      <c r="M5" s="387"/>
      <c r="N5" s="381"/>
      <c r="O5" s="387"/>
      <c r="P5" s="411"/>
    </row>
    <row r="6" spans="1:16" ht="13.5" thickBot="1">
      <c r="A6" s="177">
        <v>1</v>
      </c>
      <c r="B6" s="248">
        <v>2</v>
      </c>
      <c r="C6" s="178">
        <v>3</v>
      </c>
      <c r="D6" s="263">
        <v>4</v>
      </c>
      <c r="E6" s="180">
        <v>5</v>
      </c>
      <c r="F6" s="180">
        <v>6</v>
      </c>
      <c r="G6" s="180">
        <v>8</v>
      </c>
      <c r="H6" s="131">
        <v>9</v>
      </c>
      <c r="I6" s="179">
        <v>12</v>
      </c>
      <c r="J6" s="181">
        <v>13</v>
      </c>
      <c r="K6" s="182">
        <v>14</v>
      </c>
      <c r="L6" s="181">
        <v>15</v>
      </c>
      <c r="M6" s="182">
        <v>16</v>
      </c>
      <c r="N6" s="181">
        <v>17</v>
      </c>
      <c r="O6" s="182">
        <v>18</v>
      </c>
      <c r="P6" s="131">
        <v>19</v>
      </c>
    </row>
    <row r="7" spans="1:16" s="8" customFormat="1" ht="14.25" thickBot="1" thickTop="1">
      <c r="A7" s="296" t="s">
        <v>48</v>
      </c>
      <c r="B7" s="297" t="s">
        <v>294</v>
      </c>
      <c r="C7" s="293" t="s">
        <v>369</v>
      </c>
      <c r="D7" s="264">
        <f>SUM(D8,D17)</f>
        <v>2106</v>
      </c>
      <c r="E7" s="264">
        <f aca="true" t="shared" si="0" ref="E7:P7">SUM(E8,E17)</f>
        <v>702</v>
      </c>
      <c r="F7" s="264">
        <f t="shared" si="0"/>
        <v>1404</v>
      </c>
      <c r="G7" s="264">
        <f t="shared" si="0"/>
        <v>229</v>
      </c>
      <c r="H7" s="264">
        <f t="shared" si="0"/>
        <v>30</v>
      </c>
      <c r="I7" s="264">
        <f t="shared" si="0"/>
        <v>612</v>
      </c>
      <c r="J7" s="264">
        <f t="shared" si="0"/>
        <v>792</v>
      </c>
      <c r="K7" s="264">
        <f t="shared" si="0"/>
        <v>0</v>
      </c>
      <c r="L7" s="264">
        <f t="shared" si="0"/>
        <v>0</v>
      </c>
      <c r="M7" s="264">
        <f t="shared" si="0"/>
        <v>0</v>
      </c>
      <c r="N7" s="264">
        <f t="shared" si="0"/>
        <v>0</v>
      </c>
      <c r="O7" s="264">
        <f t="shared" si="0"/>
        <v>0</v>
      </c>
      <c r="P7" s="264">
        <f t="shared" si="0"/>
        <v>0</v>
      </c>
    </row>
    <row r="8" spans="1:16" ht="14.25" thickBot="1" thickTop="1">
      <c r="A8" s="298" t="s">
        <v>59</v>
      </c>
      <c r="B8" s="299" t="s">
        <v>295</v>
      </c>
      <c r="C8" s="242" t="s">
        <v>367</v>
      </c>
      <c r="D8" s="264">
        <f>SUM(D9:D16)</f>
        <v>1343</v>
      </c>
      <c r="E8" s="264">
        <f aca="true" t="shared" si="1" ref="E8:P8">SUM(E9:E16)</f>
        <v>457</v>
      </c>
      <c r="F8" s="264">
        <f t="shared" si="1"/>
        <v>886</v>
      </c>
      <c r="G8" s="264">
        <f t="shared" si="1"/>
        <v>117</v>
      </c>
      <c r="H8" s="264">
        <f t="shared" si="1"/>
        <v>0</v>
      </c>
      <c r="I8" s="264">
        <f t="shared" si="1"/>
        <v>340</v>
      </c>
      <c r="J8" s="264">
        <f t="shared" si="1"/>
        <v>546</v>
      </c>
      <c r="K8" s="264">
        <f t="shared" si="1"/>
        <v>0</v>
      </c>
      <c r="L8" s="264">
        <f t="shared" si="1"/>
        <v>0</v>
      </c>
      <c r="M8" s="264">
        <f t="shared" si="1"/>
        <v>0</v>
      </c>
      <c r="N8" s="264">
        <f t="shared" si="1"/>
        <v>0</v>
      </c>
      <c r="O8" s="264">
        <f t="shared" si="1"/>
        <v>0</v>
      </c>
      <c r="P8" s="264">
        <f t="shared" si="1"/>
        <v>0</v>
      </c>
    </row>
    <row r="9" spans="1:17" ht="15" customHeight="1" thickTop="1">
      <c r="A9" s="250" t="s">
        <v>296</v>
      </c>
      <c r="B9" s="300" t="s">
        <v>363</v>
      </c>
      <c r="C9" s="301" t="s">
        <v>262</v>
      </c>
      <c r="D9" s="218">
        <f>E9+F9</f>
        <v>103</v>
      </c>
      <c r="E9" s="136">
        <v>25</v>
      </c>
      <c r="F9" s="136">
        <v>78</v>
      </c>
      <c r="G9" s="302">
        <v>0</v>
      </c>
      <c r="H9" s="137">
        <v>0</v>
      </c>
      <c r="I9" s="318">
        <v>34</v>
      </c>
      <c r="J9" s="319">
        <v>44</v>
      </c>
      <c r="K9" s="140">
        <v>0</v>
      </c>
      <c r="L9" s="139">
        <v>0</v>
      </c>
      <c r="M9" s="140">
        <v>0</v>
      </c>
      <c r="N9" s="139">
        <v>0</v>
      </c>
      <c r="O9" s="140">
        <v>0</v>
      </c>
      <c r="P9" s="137">
        <v>0</v>
      </c>
      <c r="Q9" s="7">
        <f>SUM(I9:P9)-F9</f>
        <v>0</v>
      </c>
    </row>
    <row r="10" spans="1:16" ht="15" customHeight="1">
      <c r="A10" s="142" t="s">
        <v>297</v>
      </c>
      <c r="B10" s="300" t="s">
        <v>362</v>
      </c>
      <c r="C10" s="301" t="s">
        <v>310</v>
      </c>
      <c r="D10" s="218">
        <f>E10+F10</f>
        <v>177</v>
      </c>
      <c r="E10" s="136">
        <v>60</v>
      </c>
      <c r="F10" s="136">
        <v>117</v>
      </c>
      <c r="G10" s="302">
        <v>0</v>
      </c>
      <c r="H10" s="137">
        <v>0</v>
      </c>
      <c r="I10" s="318">
        <v>51</v>
      </c>
      <c r="J10" s="319">
        <v>66</v>
      </c>
      <c r="K10" s="140">
        <v>0</v>
      </c>
      <c r="L10" s="139">
        <v>0</v>
      </c>
      <c r="M10" s="140">
        <v>0</v>
      </c>
      <c r="N10" s="139">
        <v>0</v>
      </c>
      <c r="O10" s="140">
        <v>0</v>
      </c>
      <c r="P10" s="137">
        <v>0</v>
      </c>
    </row>
    <row r="11" spans="1:17" ht="14.25" customHeight="1">
      <c r="A11" s="142" t="s">
        <v>298</v>
      </c>
      <c r="B11" s="303" t="s">
        <v>60</v>
      </c>
      <c r="C11" s="301" t="s">
        <v>261</v>
      </c>
      <c r="D11" s="218">
        <f aca="true" t="shared" si="2" ref="D11:D21">E11+F11</f>
        <v>151</v>
      </c>
      <c r="E11" s="9">
        <v>34</v>
      </c>
      <c r="F11" s="136">
        <f aca="true" t="shared" si="3" ref="F11:F21">SUM(I11:P11)</f>
        <v>117</v>
      </c>
      <c r="G11" s="304">
        <v>0</v>
      </c>
      <c r="H11" s="18">
        <v>0</v>
      </c>
      <c r="I11" s="320">
        <v>51</v>
      </c>
      <c r="J11" s="321">
        <v>66</v>
      </c>
      <c r="K11" s="14">
        <v>0</v>
      </c>
      <c r="L11" s="15">
        <v>0</v>
      </c>
      <c r="M11" s="14">
        <v>0</v>
      </c>
      <c r="N11" s="15">
        <v>0</v>
      </c>
      <c r="O11" s="14">
        <v>0</v>
      </c>
      <c r="P11" s="18">
        <v>0</v>
      </c>
      <c r="Q11" s="7">
        <f>SUM(I11:P11)-F11</f>
        <v>0</v>
      </c>
    </row>
    <row r="12" spans="1:17" ht="23.25" customHeight="1">
      <c r="A12" s="142" t="s">
        <v>300</v>
      </c>
      <c r="B12" s="303" t="s">
        <v>299</v>
      </c>
      <c r="C12" s="301" t="s">
        <v>262</v>
      </c>
      <c r="D12" s="218">
        <f t="shared" si="2"/>
        <v>351</v>
      </c>
      <c r="E12" s="9">
        <v>117</v>
      </c>
      <c r="F12" s="136">
        <f t="shared" si="3"/>
        <v>234</v>
      </c>
      <c r="G12" s="304">
        <v>0</v>
      </c>
      <c r="H12" s="18">
        <v>0</v>
      </c>
      <c r="I12" s="320">
        <v>102</v>
      </c>
      <c r="J12" s="321">
        <v>132</v>
      </c>
      <c r="K12" s="14">
        <v>0</v>
      </c>
      <c r="L12" s="15">
        <v>0</v>
      </c>
      <c r="M12" s="14">
        <v>0</v>
      </c>
      <c r="N12" s="15">
        <v>0</v>
      </c>
      <c r="O12" s="14">
        <v>0</v>
      </c>
      <c r="P12" s="18">
        <v>0</v>
      </c>
      <c r="Q12" s="7">
        <f>SUM(I12:P12)-F12</f>
        <v>0</v>
      </c>
    </row>
    <row r="13" spans="1:17" ht="12.75">
      <c r="A13" s="142" t="s">
        <v>301</v>
      </c>
      <c r="B13" s="303" t="s">
        <v>64</v>
      </c>
      <c r="C13" s="301" t="s">
        <v>261</v>
      </c>
      <c r="D13" s="218">
        <f t="shared" si="2"/>
        <v>168</v>
      </c>
      <c r="E13" s="9">
        <v>51</v>
      </c>
      <c r="F13" s="136">
        <f t="shared" si="3"/>
        <v>117</v>
      </c>
      <c r="G13" s="304">
        <v>0</v>
      </c>
      <c r="H13" s="18">
        <v>0</v>
      </c>
      <c r="I13" s="320">
        <v>51</v>
      </c>
      <c r="J13" s="321">
        <v>66</v>
      </c>
      <c r="K13" s="14">
        <v>0</v>
      </c>
      <c r="L13" s="15">
        <v>0</v>
      </c>
      <c r="M13" s="14">
        <v>0</v>
      </c>
      <c r="N13" s="15">
        <v>0</v>
      </c>
      <c r="O13" s="14">
        <v>0</v>
      </c>
      <c r="P13" s="18">
        <v>0</v>
      </c>
      <c r="Q13" s="7">
        <f>SUM(I13:P13)-F13</f>
        <v>0</v>
      </c>
    </row>
    <row r="14" spans="1:17" ht="12.75">
      <c r="A14" s="251" t="s">
        <v>302</v>
      </c>
      <c r="B14" s="303" t="s">
        <v>28</v>
      </c>
      <c r="C14" s="301" t="s">
        <v>317</v>
      </c>
      <c r="D14" s="218">
        <f t="shared" si="2"/>
        <v>234</v>
      </c>
      <c r="E14" s="9">
        <v>117</v>
      </c>
      <c r="F14" s="136">
        <f t="shared" si="3"/>
        <v>117</v>
      </c>
      <c r="G14" s="304">
        <v>117</v>
      </c>
      <c r="H14" s="18">
        <v>0</v>
      </c>
      <c r="I14" s="320">
        <v>51</v>
      </c>
      <c r="J14" s="321">
        <v>66</v>
      </c>
      <c r="K14" s="14">
        <v>0</v>
      </c>
      <c r="L14" s="15">
        <v>0</v>
      </c>
      <c r="M14" s="14">
        <v>0</v>
      </c>
      <c r="N14" s="15">
        <v>0</v>
      </c>
      <c r="O14" s="14">
        <v>0</v>
      </c>
      <c r="P14" s="18">
        <v>0</v>
      </c>
      <c r="Q14" s="7">
        <f>SUM(I14:P14)-F14</f>
        <v>0</v>
      </c>
    </row>
    <row r="15" spans="1:17" ht="12.75">
      <c r="A15" s="251" t="s">
        <v>303</v>
      </c>
      <c r="B15" s="305" t="s">
        <v>62</v>
      </c>
      <c r="C15" s="306" t="s">
        <v>261</v>
      </c>
      <c r="D15" s="244">
        <f t="shared" si="2"/>
        <v>105</v>
      </c>
      <c r="E15" s="173">
        <v>35</v>
      </c>
      <c r="F15" s="162">
        <f t="shared" si="3"/>
        <v>70</v>
      </c>
      <c r="G15" s="307">
        <v>0</v>
      </c>
      <c r="H15" s="289">
        <v>0</v>
      </c>
      <c r="I15" s="322">
        <v>0</v>
      </c>
      <c r="J15" s="323">
        <v>70</v>
      </c>
      <c r="K15" s="134">
        <v>0</v>
      </c>
      <c r="L15" s="133">
        <v>0</v>
      </c>
      <c r="M15" s="290">
        <v>0</v>
      </c>
      <c r="N15" s="174">
        <v>0</v>
      </c>
      <c r="O15" s="290">
        <v>0</v>
      </c>
      <c r="P15" s="289">
        <v>0</v>
      </c>
      <c r="Q15" s="7">
        <f>SUM(I15:P15)-F15</f>
        <v>0</v>
      </c>
    </row>
    <row r="16" spans="1:16" ht="13.5" thickBot="1">
      <c r="A16" s="251" t="s">
        <v>305</v>
      </c>
      <c r="B16" s="300" t="s">
        <v>364</v>
      </c>
      <c r="C16" s="301" t="s">
        <v>310</v>
      </c>
      <c r="D16" s="218">
        <f>E16+F16</f>
        <v>54</v>
      </c>
      <c r="E16" s="175">
        <v>18</v>
      </c>
      <c r="F16" s="136">
        <v>36</v>
      </c>
      <c r="G16" s="309">
        <v>0</v>
      </c>
      <c r="H16" s="291">
        <v>0</v>
      </c>
      <c r="I16" s="324">
        <v>0</v>
      </c>
      <c r="J16" s="325">
        <v>36</v>
      </c>
      <c r="K16" s="140">
        <v>0</v>
      </c>
      <c r="L16" s="139">
        <v>0</v>
      </c>
      <c r="M16" s="292">
        <v>0</v>
      </c>
      <c r="N16" s="176">
        <v>0</v>
      </c>
      <c r="O16" s="292">
        <v>0</v>
      </c>
      <c r="P16" s="291">
        <v>0</v>
      </c>
    </row>
    <row r="17" spans="1:16" s="8" customFormat="1" ht="13.5" thickBot="1">
      <c r="A17" s="347"/>
      <c r="B17" s="308" t="s">
        <v>341</v>
      </c>
      <c r="C17" s="348" t="s">
        <v>368</v>
      </c>
      <c r="D17" s="349">
        <f aca="true" t="shared" si="4" ref="D17:P17">SUM(D18:D22)</f>
        <v>763</v>
      </c>
      <c r="E17" s="349">
        <f t="shared" si="4"/>
        <v>245</v>
      </c>
      <c r="F17" s="349">
        <f t="shared" si="4"/>
        <v>518</v>
      </c>
      <c r="G17" s="349">
        <f t="shared" si="4"/>
        <v>112</v>
      </c>
      <c r="H17" s="349">
        <f t="shared" si="4"/>
        <v>30</v>
      </c>
      <c r="I17" s="349">
        <f t="shared" si="4"/>
        <v>272</v>
      </c>
      <c r="J17" s="349">
        <f t="shared" si="4"/>
        <v>246</v>
      </c>
      <c r="K17" s="349">
        <f t="shared" si="4"/>
        <v>0</v>
      </c>
      <c r="L17" s="349">
        <f t="shared" si="4"/>
        <v>0</v>
      </c>
      <c r="M17" s="349">
        <f t="shared" si="4"/>
        <v>0</v>
      </c>
      <c r="N17" s="349">
        <f t="shared" si="4"/>
        <v>0</v>
      </c>
      <c r="O17" s="349">
        <f t="shared" si="4"/>
        <v>0</v>
      </c>
      <c r="P17" s="349">
        <f t="shared" si="4"/>
        <v>0</v>
      </c>
    </row>
    <row r="18" spans="1:17" ht="12.75">
      <c r="A18" s="142" t="s">
        <v>304</v>
      </c>
      <c r="B18" s="300" t="s">
        <v>186</v>
      </c>
      <c r="C18" s="301" t="s">
        <v>310</v>
      </c>
      <c r="D18" s="218">
        <f t="shared" si="2"/>
        <v>159</v>
      </c>
      <c r="E18" s="175">
        <v>60</v>
      </c>
      <c r="F18" s="136">
        <v>99</v>
      </c>
      <c r="G18" s="309">
        <v>60</v>
      </c>
      <c r="H18" s="291">
        <v>0</v>
      </c>
      <c r="I18" s="324">
        <v>51</v>
      </c>
      <c r="J18" s="325">
        <v>48</v>
      </c>
      <c r="K18" s="140">
        <v>0</v>
      </c>
      <c r="L18" s="139">
        <v>0</v>
      </c>
      <c r="M18" s="292">
        <v>0</v>
      </c>
      <c r="N18" s="176">
        <v>0</v>
      </c>
      <c r="O18" s="292">
        <v>0</v>
      </c>
      <c r="P18" s="291">
        <v>0</v>
      </c>
      <c r="Q18" s="7">
        <f>SUM(I18:P18)-F18</f>
        <v>0</v>
      </c>
    </row>
    <row r="19" spans="1:17" ht="12.75">
      <c r="A19" s="315" t="s">
        <v>306</v>
      </c>
      <c r="B19" s="303" t="s">
        <v>163</v>
      </c>
      <c r="C19" s="310" t="s">
        <v>319</v>
      </c>
      <c r="D19" s="218">
        <f t="shared" si="2"/>
        <v>253</v>
      </c>
      <c r="E19" s="69">
        <v>80</v>
      </c>
      <c r="F19" s="136">
        <f t="shared" si="3"/>
        <v>173</v>
      </c>
      <c r="G19" s="311">
        <v>36</v>
      </c>
      <c r="H19" s="287">
        <v>0</v>
      </c>
      <c r="I19" s="326">
        <v>85</v>
      </c>
      <c r="J19" s="327">
        <v>88</v>
      </c>
      <c r="K19" s="14">
        <v>0</v>
      </c>
      <c r="L19" s="15">
        <v>0</v>
      </c>
      <c r="M19" s="288">
        <v>0</v>
      </c>
      <c r="N19" s="68">
        <v>0</v>
      </c>
      <c r="O19" s="288">
        <v>0</v>
      </c>
      <c r="P19" s="287">
        <v>0</v>
      </c>
      <c r="Q19" s="7">
        <f>SUM(I19:P19)-F19</f>
        <v>0</v>
      </c>
    </row>
    <row r="20" spans="1:17" ht="15" customHeight="1">
      <c r="A20" s="315" t="s">
        <v>316</v>
      </c>
      <c r="B20" s="305" t="s">
        <v>162</v>
      </c>
      <c r="C20" s="306" t="s">
        <v>261</v>
      </c>
      <c r="D20" s="244">
        <f t="shared" si="2"/>
        <v>112</v>
      </c>
      <c r="E20" s="173">
        <v>34</v>
      </c>
      <c r="F20" s="162">
        <f t="shared" si="3"/>
        <v>78</v>
      </c>
      <c r="G20" s="307">
        <v>16</v>
      </c>
      <c r="H20" s="289">
        <v>0</v>
      </c>
      <c r="I20" s="322">
        <v>34</v>
      </c>
      <c r="J20" s="323">
        <v>44</v>
      </c>
      <c r="K20" s="134">
        <v>0</v>
      </c>
      <c r="L20" s="133">
        <v>0</v>
      </c>
      <c r="M20" s="290">
        <v>0</v>
      </c>
      <c r="N20" s="174">
        <v>0</v>
      </c>
      <c r="O20" s="290">
        <v>0</v>
      </c>
      <c r="P20" s="289">
        <v>0</v>
      </c>
      <c r="Q20" s="7">
        <f>SUM(I20:P20)-F20</f>
        <v>0</v>
      </c>
    </row>
    <row r="21" spans="1:17" ht="15" customHeight="1">
      <c r="A21" s="333" t="s">
        <v>365</v>
      </c>
      <c r="B21" s="334" t="s">
        <v>307</v>
      </c>
      <c r="C21" s="335" t="s">
        <v>261</v>
      </c>
      <c r="D21" s="244">
        <f t="shared" si="2"/>
        <v>168</v>
      </c>
      <c r="E21" s="173">
        <v>51</v>
      </c>
      <c r="F21" s="162">
        <f t="shared" si="3"/>
        <v>117</v>
      </c>
      <c r="G21" s="307">
        <v>0</v>
      </c>
      <c r="H21" s="289">
        <v>30</v>
      </c>
      <c r="I21" s="336">
        <v>51</v>
      </c>
      <c r="J21" s="336">
        <v>66</v>
      </c>
      <c r="K21" s="129">
        <v>0</v>
      </c>
      <c r="L21" s="129">
        <v>0</v>
      </c>
      <c r="M21" s="173">
        <v>0</v>
      </c>
      <c r="N21" s="173">
        <v>0</v>
      </c>
      <c r="O21" s="173">
        <v>0</v>
      </c>
      <c r="P21" s="173">
        <v>0</v>
      </c>
      <c r="Q21" s="7">
        <f>SUM(I21:P21)-F21</f>
        <v>0</v>
      </c>
    </row>
    <row r="22" spans="1:17" ht="15" customHeight="1" thickBot="1">
      <c r="A22" s="252" t="s">
        <v>366</v>
      </c>
      <c r="B22" s="312" t="s">
        <v>382</v>
      </c>
      <c r="C22" s="306" t="s">
        <v>311</v>
      </c>
      <c r="D22" s="244">
        <f>E22+F22</f>
        <v>71</v>
      </c>
      <c r="E22" s="294">
        <v>20</v>
      </c>
      <c r="F22" s="162">
        <f>SUM(I22:P22)</f>
        <v>51</v>
      </c>
      <c r="G22" s="313">
        <v>0</v>
      </c>
      <c r="H22" s="289">
        <v>0</v>
      </c>
      <c r="I22" s="328">
        <v>51</v>
      </c>
      <c r="J22" s="329">
        <v>0</v>
      </c>
      <c r="K22" s="314">
        <v>0</v>
      </c>
      <c r="L22" s="314">
        <v>0</v>
      </c>
      <c r="M22" s="294">
        <v>0</v>
      </c>
      <c r="N22" s="294">
        <v>0</v>
      </c>
      <c r="O22" s="294">
        <v>0</v>
      </c>
      <c r="P22" s="295">
        <v>0</v>
      </c>
      <c r="Q22" s="7">
        <f>SUM(I22:P22)-F22</f>
        <v>0</v>
      </c>
    </row>
    <row r="23" spans="1:16" s="8" customFormat="1" ht="14.25" thickBot="1" thickTop="1">
      <c r="A23" s="350"/>
      <c r="B23" s="298"/>
      <c r="C23" s="293" t="s">
        <v>340</v>
      </c>
      <c r="D23" s="264">
        <f>D24+D29</f>
        <v>906</v>
      </c>
      <c r="E23" s="264">
        <f aca="true" t="shared" si="5" ref="E23:P23">E24+E29</f>
        <v>322</v>
      </c>
      <c r="F23" s="264">
        <f t="shared" si="5"/>
        <v>584</v>
      </c>
      <c r="G23" s="264">
        <f t="shared" si="5"/>
        <v>256</v>
      </c>
      <c r="H23" s="264">
        <f t="shared" si="5"/>
        <v>0</v>
      </c>
      <c r="I23" s="264">
        <f t="shared" si="5"/>
        <v>0</v>
      </c>
      <c r="J23" s="264">
        <f t="shared" si="5"/>
        <v>0</v>
      </c>
      <c r="K23" s="264">
        <f t="shared" si="5"/>
        <v>288</v>
      </c>
      <c r="L23" s="264">
        <f t="shared" si="5"/>
        <v>92</v>
      </c>
      <c r="M23" s="264">
        <f t="shared" si="5"/>
        <v>48</v>
      </c>
      <c r="N23" s="264">
        <f t="shared" si="5"/>
        <v>72</v>
      </c>
      <c r="O23" s="264">
        <f t="shared" si="5"/>
        <v>84</v>
      </c>
      <c r="P23" s="264">
        <f t="shared" si="5"/>
        <v>0</v>
      </c>
    </row>
    <row r="24" spans="1:16" ht="24" customHeight="1" thickBot="1" thickTop="1">
      <c r="A24" s="157" t="s">
        <v>51</v>
      </c>
      <c r="B24" s="249" t="s">
        <v>280</v>
      </c>
      <c r="C24" s="242" t="s">
        <v>339</v>
      </c>
      <c r="D24" s="264">
        <f>SUM(D25:D28)</f>
        <v>714</v>
      </c>
      <c r="E24" s="243">
        <f aca="true" t="shared" si="6" ref="E24:P24">SUM(E25:E28)</f>
        <v>258</v>
      </c>
      <c r="F24" s="243">
        <f t="shared" si="6"/>
        <v>456</v>
      </c>
      <c r="G24" s="243">
        <f t="shared" si="6"/>
        <v>180</v>
      </c>
      <c r="H24" s="243">
        <f t="shared" si="6"/>
        <v>0</v>
      </c>
      <c r="I24" s="243">
        <f t="shared" si="6"/>
        <v>0</v>
      </c>
      <c r="J24" s="243">
        <f t="shared" si="6"/>
        <v>0</v>
      </c>
      <c r="K24" s="243">
        <f t="shared" si="6"/>
        <v>160</v>
      </c>
      <c r="L24" s="243">
        <f t="shared" si="6"/>
        <v>92</v>
      </c>
      <c r="M24" s="243">
        <f t="shared" si="6"/>
        <v>48</v>
      </c>
      <c r="N24" s="243">
        <f t="shared" si="6"/>
        <v>72</v>
      </c>
      <c r="O24" s="243">
        <f t="shared" si="6"/>
        <v>84</v>
      </c>
      <c r="P24" s="243">
        <f t="shared" si="6"/>
        <v>0</v>
      </c>
    </row>
    <row r="25" spans="1:17" ht="16.5" customHeight="1" thickTop="1">
      <c r="A25" s="135" t="s">
        <v>281</v>
      </c>
      <c r="B25" s="250" t="s">
        <v>63</v>
      </c>
      <c r="C25" s="267" t="s">
        <v>263</v>
      </c>
      <c r="D25" s="218">
        <f>E25+F25</f>
        <v>72</v>
      </c>
      <c r="E25" s="136">
        <v>24</v>
      </c>
      <c r="F25" s="136">
        <f>SUM(I25:P25)</f>
        <v>48</v>
      </c>
      <c r="G25" s="136">
        <v>0</v>
      </c>
      <c r="H25" s="137">
        <v>0</v>
      </c>
      <c r="I25" s="138">
        <v>0</v>
      </c>
      <c r="J25" s="139">
        <v>0</v>
      </c>
      <c r="K25" s="140">
        <v>48</v>
      </c>
      <c r="L25" s="139">
        <v>0</v>
      </c>
      <c r="M25" s="172">
        <v>0</v>
      </c>
      <c r="N25" s="139">
        <v>0</v>
      </c>
      <c r="O25" s="140">
        <v>0</v>
      </c>
      <c r="P25" s="137">
        <v>0</v>
      </c>
      <c r="Q25" s="7">
        <f>SUM(I25:P25)-F25</f>
        <v>0</v>
      </c>
    </row>
    <row r="26" spans="1:17" ht="12.75">
      <c r="A26" s="128" t="s">
        <v>342</v>
      </c>
      <c r="B26" s="251" t="s">
        <v>64</v>
      </c>
      <c r="C26" s="267" t="s">
        <v>263</v>
      </c>
      <c r="D26" s="218">
        <f>E26+F26</f>
        <v>72</v>
      </c>
      <c r="E26" s="129">
        <v>24</v>
      </c>
      <c r="F26" s="136">
        <f>SUM(I26:P26)</f>
        <v>48</v>
      </c>
      <c r="G26" s="129">
        <v>0</v>
      </c>
      <c r="H26" s="130">
        <v>0</v>
      </c>
      <c r="I26" s="132">
        <v>0</v>
      </c>
      <c r="J26" s="133">
        <v>0</v>
      </c>
      <c r="K26" s="134">
        <v>48</v>
      </c>
      <c r="L26" s="133">
        <v>0</v>
      </c>
      <c r="M26" s="134">
        <v>0</v>
      </c>
      <c r="N26" s="133">
        <v>0</v>
      </c>
      <c r="O26" s="134">
        <v>0</v>
      </c>
      <c r="P26" s="130">
        <v>0</v>
      </c>
      <c r="Q26" s="7">
        <f>SUM(I26:P26)-F26</f>
        <v>0</v>
      </c>
    </row>
    <row r="27" spans="1:17" s="141" customFormat="1" ht="12.75">
      <c r="A27" s="23" t="s">
        <v>282</v>
      </c>
      <c r="B27" s="142" t="s">
        <v>60</v>
      </c>
      <c r="C27" s="267" t="s">
        <v>320</v>
      </c>
      <c r="D27" s="218">
        <f>E27+F27</f>
        <v>210</v>
      </c>
      <c r="E27" s="9">
        <v>30</v>
      </c>
      <c r="F27" s="136">
        <v>180</v>
      </c>
      <c r="G27" s="9">
        <v>0</v>
      </c>
      <c r="H27" s="18">
        <v>0</v>
      </c>
      <c r="I27" s="11">
        <v>0</v>
      </c>
      <c r="J27" s="281">
        <v>0</v>
      </c>
      <c r="K27" s="14">
        <v>32</v>
      </c>
      <c r="L27" s="281">
        <v>46</v>
      </c>
      <c r="M27" s="14">
        <v>24</v>
      </c>
      <c r="N27" s="321">
        <v>36</v>
      </c>
      <c r="O27" s="330">
        <v>42</v>
      </c>
      <c r="P27" s="18">
        <v>0</v>
      </c>
      <c r="Q27" s="7">
        <f>SUM(I27:P27)-F27</f>
        <v>0</v>
      </c>
    </row>
    <row r="28" spans="1:17" ht="13.5" thickBot="1">
      <c r="A28" s="171" t="s">
        <v>283</v>
      </c>
      <c r="B28" s="252" t="s">
        <v>28</v>
      </c>
      <c r="C28" s="270" t="s">
        <v>318</v>
      </c>
      <c r="D28" s="244">
        <f>E28+F28</f>
        <v>360</v>
      </c>
      <c r="E28" s="162">
        <v>180</v>
      </c>
      <c r="F28" s="136">
        <v>180</v>
      </c>
      <c r="G28" s="162">
        <v>180</v>
      </c>
      <c r="H28" s="163">
        <v>0</v>
      </c>
      <c r="I28" s="161">
        <v>0</v>
      </c>
      <c r="J28" s="164">
        <v>0</v>
      </c>
      <c r="K28" s="165">
        <v>32</v>
      </c>
      <c r="L28" s="164">
        <v>46</v>
      </c>
      <c r="M28" s="165">
        <v>24</v>
      </c>
      <c r="N28" s="331">
        <v>36</v>
      </c>
      <c r="O28" s="332">
        <v>42</v>
      </c>
      <c r="P28" s="163">
        <v>0</v>
      </c>
      <c r="Q28" s="7">
        <f>SUM(I28:P28)-F28</f>
        <v>0</v>
      </c>
    </row>
    <row r="29" spans="1:16" ht="25.5" customHeight="1" thickBot="1" thickTop="1">
      <c r="A29" s="160" t="s">
        <v>53</v>
      </c>
      <c r="B29" s="249" t="s">
        <v>284</v>
      </c>
      <c r="C29" s="242" t="s">
        <v>338</v>
      </c>
      <c r="D29" s="264">
        <f>SUM(D30:D31)</f>
        <v>192</v>
      </c>
      <c r="E29" s="243">
        <f aca="true" t="shared" si="7" ref="E29:P29">SUM(E30:E31)</f>
        <v>64</v>
      </c>
      <c r="F29" s="243">
        <f t="shared" si="7"/>
        <v>128</v>
      </c>
      <c r="G29" s="243">
        <f>SUM(G30:G31)</f>
        <v>76</v>
      </c>
      <c r="H29" s="243">
        <f t="shared" si="7"/>
        <v>0</v>
      </c>
      <c r="I29" s="243">
        <f>SUM(I30:I31)</f>
        <v>0</v>
      </c>
      <c r="J29" s="243">
        <f t="shared" si="7"/>
        <v>0</v>
      </c>
      <c r="K29" s="243">
        <f t="shared" si="7"/>
        <v>128</v>
      </c>
      <c r="L29" s="243">
        <f t="shared" si="7"/>
        <v>0</v>
      </c>
      <c r="M29" s="243">
        <f t="shared" si="7"/>
        <v>0</v>
      </c>
      <c r="N29" s="243">
        <f t="shared" si="7"/>
        <v>0</v>
      </c>
      <c r="O29" s="243">
        <f t="shared" si="7"/>
        <v>0</v>
      </c>
      <c r="P29" s="243">
        <f t="shared" si="7"/>
        <v>0</v>
      </c>
    </row>
    <row r="30" spans="1:17" ht="13.5" customHeight="1" thickTop="1">
      <c r="A30" s="135" t="s">
        <v>285</v>
      </c>
      <c r="B30" s="250" t="s">
        <v>61</v>
      </c>
      <c r="C30" s="267" t="s">
        <v>321</v>
      </c>
      <c r="D30" s="218">
        <f>E30+F30</f>
        <v>96</v>
      </c>
      <c r="E30" s="136">
        <v>32</v>
      </c>
      <c r="F30" s="136">
        <f>SUM(I30:P30)</f>
        <v>64</v>
      </c>
      <c r="G30" s="136">
        <v>44</v>
      </c>
      <c r="H30" s="137">
        <v>0</v>
      </c>
      <c r="I30" s="138">
        <v>0</v>
      </c>
      <c r="J30" s="139">
        <v>0</v>
      </c>
      <c r="K30" s="140">
        <v>64</v>
      </c>
      <c r="L30" s="139">
        <v>0</v>
      </c>
      <c r="M30" s="140">
        <v>0</v>
      </c>
      <c r="N30" s="139">
        <v>0</v>
      </c>
      <c r="O30" s="140">
        <v>0</v>
      </c>
      <c r="P30" s="137">
        <v>0</v>
      </c>
      <c r="Q30" s="7">
        <f>SUM(I30:P30)-F30</f>
        <v>0</v>
      </c>
    </row>
    <row r="31" spans="1:17" ht="14.25" customHeight="1" thickBot="1">
      <c r="A31" s="128" t="s">
        <v>286</v>
      </c>
      <c r="B31" s="251" t="s">
        <v>186</v>
      </c>
      <c r="C31" s="269" t="s">
        <v>264</v>
      </c>
      <c r="D31" s="244">
        <f>E31+F31</f>
        <v>96</v>
      </c>
      <c r="E31" s="129">
        <v>32</v>
      </c>
      <c r="F31" s="136">
        <f>SUM(I31:P31)</f>
        <v>64</v>
      </c>
      <c r="G31" s="129">
        <v>32</v>
      </c>
      <c r="H31" s="130">
        <v>0</v>
      </c>
      <c r="I31" s="132">
        <v>0</v>
      </c>
      <c r="J31" s="133">
        <v>0</v>
      </c>
      <c r="K31" s="134">
        <v>64</v>
      </c>
      <c r="L31" s="133">
        <v>0</v>
      </c>
      <c r="M31" s="134">
        <v>0</v>
      </c>
      <c r="N31" s="133">
        <v>0</v>
      </c>
      <c r="O31" s="134">
        <v>0</v>
      </c>
      <c r="P31" s="130">
        <v>0</v>
      </c>
      <c r="Q31" s="7">
        <f>SUM(I31:P31)-F31</f>
        <v>0</v>
      </c>
    </row>
    <row r="32" spans="1:16" ht="14.25" thickBot="1" thickTop="1">
      <c r="A32" s="160" t="s">
        <v>200</v>
      </c>
      <c r="B32" s="249" t="s">
        <v>287</v>
      </c>
      <c r="C32" s="293" t="s">
        <v>337</v>
      </c>
      <c r="D32" s="264">
        <f>D33+D45</f>
        <v>4638</v>
      </c>
      <c r="E32" s="243">
        <f aca="true" t="shared" si="8" ref="E32:P32">E33+E45</f>
        <v>1298</v>
      </c>
      <c r="F32" s="243">
        <f t="shared" si="8"/>
        <v>3340</v>
      </c>
      <c r="G32" s="243">
        <f t="shared" si="8"/>
        <v>1094</v>
      </c>
      <c r="H32" s="243">
        <f t="shared" si="8"/>
        <v>100</v>
      </c>
      <c r="I32" s="243">
        <f t="shared" si="8"/>
        <v>0</v>
      </c>
      <c r="J32" s="243">
        <f t="shared" si="8"/>
        <v>0</v>
      </c>
      <c r="K32" s="243">
        <f t="shared" si="8"/>
        <v>288</v>
      </c>
      <c r="L32" s="243">
        <f t="shared" si="8"/>
        <v>736</v>
      </c>
      <c r="M32" s="243">
        <f t="shared" si="8"/>
        <v>528</v>
      </c>
      <c r="N32" s="243">
        <f t="shared" si="8"/>
        <v>792</v>
      </c>
      <c r="O32" s="243">
        <f t="shared" si="8"/>
        <v>996</v>
      </c>
      <c r="P32" s="243">
        <f t="shared" si="8"/>
        <v>0</v>
      </c>
    </row>
    <row r="33" spans="1:16" ht="12" customHeight="1" thickBot="1" thickTop="1">
      <c r="A33" s="160" t="s">
        <v>54</v>
      </c>
      <c r="B33" s="249" t="s">
        <v>55</v>
      </c>
      <c r="C33" s="242" t="s">
        <v>336</v>
      </c>
      <c r="D33" s="264">
        <f>SUM(D34:D44)</f>
        <v>1353</v>
      </c>
      <c r="E33" s="243">
        <f aca="true" t="shared" si="9" ref="E33:P33">SUM(E34:E44)</f>
        <v>444</v>
      </c>
      <c r="F33" s="243">
        <f t="shared" si="9"/>
        <v>909</v>
      </c>
      <c r="G33" s="243">
        <f t="shared" si="9"/>
        <v>354</v>
      </c>
      <c r="H33" s="243">
        <f t="shared" si="9"/>
        <v>0</v>
      </c>
      <c r="I33" s="243">
        <f t="shared" si="9"/>
        <v>0</v>
      </c>
      <c r="J33" s="243">
        <f t="shared" si="9"/>
        <v>0</v>
      </c>
      <c r="K33" s="243">
        <f t="shared" si="9"/>
        <v>192</v>
      </c>
      <c r="L33" s="243">
        <f t="shared" si="9"/>
        <v>529</v>
      </c>
      <c r="M33" s="243">
        <f t="shared" si="9"/>
        <v>120</v>
      </c>
      <c r="N33" s="243">
        <f t="shared" si="9"/>
        <v>68</v>
      </c>
      <c r="O33" s="243">
        <f t="shared" si="9"/>
        <v>0</v>
      </c>
      <c r="P33" s="243">
        <f t="shared" si="9"/>
        <v>0</v>
      </c>
    </row>
    <row r="34" spans="1:17" ht="13.5" thickTop="1">
      <c r="A34" s="246" t="s">
        <v>343</v>
      </c>
      <c r="B34" s="253" t="s">
        <v>166</v>
      </c>
      <c r="C34" s="268" t="s">
        <v>322</v>
      </c>
      <c r="D34" s="218">
        <f aca="true" t="shared" si="10" ref="D34:D44">E34+F34</f>
        <v>161</v>
      </c>
      <c r="E34" s="136">
        <v>46</v>
      </c>
      <c r="F34" s="136">
        <f aca="true" t="shared" si="11" ref="F34:F44">SUM(I34:P34)</f>
        <v>115</v>
      </c>
      <c r="G34" s="136">
        <v>56</v>
      </c>
      <c r="H34" s="137">
        <v>0</v>
      </c>
      <c r="I34" s="138">
        <v>0</v>
      </c>
      <c r="J34" s="139">
        <v>0</v>
      </c>
      <c r="K34" s="140">
        <v>0</v>
      </c>
      <c r="L34" s="139">
        <v>115</v>
      </c>
      <c r="M34" s="140">
        <v>0</v>
      </c>
      <c r="N34" s="139">
        <v>0</v>
      </c>
      <c r="O34" s="140">
        <v>0</v>
      </c>
      <c r="P34" s="137">
        <v>0</v>
      </c>
      <c r="Q34" s="7">
        <f aca="true" t="shared" si="12" ref="Q34:Q44">SUM(I34:P34)-F34</f>
        <v>0</v>
      </c>
    </row>
    <row r="35" spans="1:17" ht="12.75">
      <c r="A35" s="247" t="s">
        <v>344</v>
      </c>
      <c r="B35" s="254" t="s">
        <v>167</v>
      </c>
      <c r="C35" s="267" t="s">
        <v>323</v>
      </c>
      <c r="D35" s="218">
        <f t="shared" si="10"/>
        <v>138</v>
      </c>
      <c r="E35" s="9">
        <v>46</v>
      </c>
      <c r="F35" s="136">
        <f t="shared" si="11"/>
        <v>92</v>
      </c>
      <c r="G35" s="9">
        <v>40</v>
      </c>
      <c r="H35" s="18">
        <v>0</v>
      </c>
      <c r="I35" s="17">
        <v>0</v>
      </c>
      <c r="J35" s="15">
        <v>0</v>
      </c>
      <c r="K35" s="14">
        <v>0</v>
      </c>
      <c r="L35" s="15">
        <v>92</v>
      </c>
      <c r="M35" s="14">
        <v>0</v>
      </c>
      <c r="N35" s="15">
        <v>0</v>
      </c>
      <c r="O35" s="14">
        <v>0</v>
      </c>
      <c r="P35" s="18">
        <v>0</v>
      </c>
      <c r="Q35" s="7">
        <f t="shared" si="12"/>
        <v>0</v>
      </c>
    </row>
    <row r="36" spans="1:17" ht="12.75">
      <c r="A36" s="247" t="s">
        <v>345</v>
      </c>
      <c r="B36" s="254" t="s">
        <v>168</v>
      </c>
      <c r="C36" s="267" t="s">
        <v>268</v>
      </c>
      <c r="D36" s="218">
        <f t="shared" si="10"/>
        <v>103</v>
      </c>
      <c r="E36" s="9">
        <v>34</v>
      </c>
      <c r="F36" s="136">
        <f t="shared" si="11"/>
        <v>69</v>
      </c>
      <c r="G36" s="9">
        <v>46</v>
      </c>
      <c r="H36" s="18">
        <v>0</v>
      </c>
      <c r="I36" s="17">
        <v>0</v>
      </c>
      <c r="J36" s="15">
        <v>0</v>
      </c>
      <c r="K36" s="14">
        <v>0</v>
      </c>
      <c r="L36" s="15">
        <v>69</v>
      </c>
      <c r="M36" s="14">
        <v>0</v>
      </c>
      <c r="N36" s="15">
        <v>0</v>
      </c>
      <c r="O36" s="14">
        <v>0</v>
      </c>
      <c r="P36" s="18">
        <v>0</v>
      </c>
      <c r="Q36" s="7">
        <f t="shared" si="12"/>
        <v>0</v>
      </c>
    </row>
    <row r="37" spans="1:17" ht="16.5" customHeight="1">
      <c r="A37" s="247" t="s">
        <v>346</v>
      </c>
      <c r="B37" s="254" t="s">
        <v>169</v>
      </c>
      <c r="C37" s="267" t="s">
        <v>268</v>
      </c>
      <c r="D37" s="218">
        <f t="shared" si="10"/>
        <v>103</v>
      </c>
      <c r="E37" s="9">
        <v>34</v>
      </c>
      <c r="F37" s="136">
        <f t="shared" si="11"/>
        <v>69</v>
      </c>
      <c r="G37" s="9">
        <v>22</v>
      </c>
      <c r="H37" s="18">
        <v>0</v>
      </c>
      <c r="I37" s="17">
        <v>0</v>
      </c>
      <c r="J37" s="15">
        <v>0</v>
      </c>
      <c r="K37" s="14">
        <v>0</v>
      </c>
      <c r="L37" s="15">
        <v>69</v>
      </c>
      <c r="M37" s="14">
        <v>0</v>
      </c>
      <c r="N37" s="15">
        <v>0</v>
      </c>
      <c r="O37" s="14">
        <v>0</v>
      </c>
      <c r="P37" s="18">
        <v>0</v>
      </c>
      <c r="Q37" s="7">
        <f t="shared" si="12"/>
        <v>0</v>
      </c>
    </row>
    <row r="38" spans="1:17" ht="12.75">
      <c r="A38" s="247" t="s">
        <v>347</v>
      </c>
      <c r="B38" s="254" t="s">
        <v>164</v>
      </c>
      <c r="C38" s="267" t="s">
        <v>267</v>
      </c>
      <c r="D38" s="218">
        <f t="shared" si="10"/>
        <v>74</v>
      </c>
      <c r="E38" s="9">
        <v>24</v>
      </c>
      <c r="F38" s="136">
        <f t="shared" si="11"/>
        <v>50</v>
      </c>
      <c r="G38" s="9">
        <v>0</v>
      </c>
      <c r="H38" s="18">
        <v>0</v>
      </c>
      <c r="I38" s="17">
        <v>0</v>
      </c>
      <c r="J38" s="15">
        <v>0</v>
      </c>
      <c r="K38" s="14">
        <v>0</v>
      </c>
      <c r="L38" s="15">
        <v>0</v>
      </c>
      <c r="M38" s="14">
        <v>50</v>
      </c>
      <c r="N38" s="15">
        <v>0</v>
      </c>
      <c r="O38" s="14">
        <v>0</v>
      </c>
      <c r="P38" s="18">
        <v>0</v>
      </c>
      <c r="Q38" s="7">
        <f t="shared" si="12"/>
        <v>0</v>
      </c>
    </row>
    <row r="39" spans="1:17" ht="12.75">
      <c r="A39" s="22" t="s">
        <v>348</v>
      </c>
      <c r="B39" s="254" t="s">
        <v>165</v>
      </c>
      <c r="C39" s="267" t="s">
        <v>324</v>
      </c>
      <c r="D39" s="218">
        <f t="shared" si="10"/>
        <v>106</v>
      </c>
      <c r="E39" s="9">
        <v>36</v>
      </c>
      <c r="F39" s="136">
        <f t="shared" si="11"/>
        <v>70</v>
      </c>
      <c r="G39" s="9">
        <v>0</v>
      </c>
      <c r="H39" s="18">
        <v>0</v>
      </c>
      <c r="I39" s="17">
        <v>0</v>
      </c>
      <c r="J39" s="15">
        <v>0</v>
      </c>
      <c r="K39" s="14">
        <v>0</v>
      </c>
      <c r="L39" s="15">
        <v>0</v>
      </c>
      <c r="M39" s="14">
        <v>70</v>
      </c>
      <c r="N39" s="15">
        <v>0</v>
      </c>
      <c r="O39" s="14">
        <v>0</v>
      </c>
      <c r="P39" s="18">
        <v>0</v>
      </c>
      <c r="Q39" s="7">
        <f t="shared" si="12"/>
        <v>0</v>
      </c>
    </row>
    <row r="40" spans="1:17" ht="12.75">
      <c r="A40" s="22" t="s">
        <v>349</v>
      </c>
      <c r="B40" s="255" t="s">
        <v>187</v>
      </c>
      <c r="C40" s="267" t="s">
        <v>265</v>
      </c>
      <c r="D40" s="218">
        <f t="shared" si="10"/>
        <v>138</v>
      </c>
      <c r="E40" s="9">
        <v>46</v>
      </c>
      <c r="F40" s="136">
        <f t="shared" si="11"/>
        <v>92</v>
      </c>
      <c r="G40" s="9">
        <v>24</v>
      </c>
      <c r="H40" s="18">
        <v>0</v>
      </c>
      <c r="I40" s="17">
        <v>0</v>
      </c>
      <c r="J40" s="15">
        <v>0</v>
      </c>
      <c r="K40" s="14">
        <v>0</v>
      </c>
      <c r="L40" s="15">
        <v>92</v>
      </c>
      <c r="M40" s="14">
        <v>0</v>
      </c>
      <c r="N40" s="15">
        <v>0</v>
      </c>
      <c r="O40" s="14">
        <v>0</v>
      </c>
      <c r="P40" s="18">
        <v>0</v>
      </c>
      <c r="Q40" s="7">
        <f t="shared" si="12"/>
        <v>0</v>
      </c>
    </row>
    <row r="41" spans="1:17" ht="12.75">
      <c r="A41" s="22" t="s">
        <v>350</v>
      </c>
      <c r="B41" s="254" t="s">
        <v>170</v>
      </c>
      <c r="C41" s="268" t="s">
        <v>325</v>
      </c>
      <c r="D41" s="218">
        <f t="shared" si="10"/>
        <v>144</v>
      </c>
      <c r="E41" s="9">
        <v>48</v>
      </c>
      <c r="F41" s="136">
        <f t="shared" si="11"/>
        <v>96</v>
      </c>
      <c r="G41" s="9">
        <v>30</v>
      </c>
      <c r="H41" s="18">
        <v>0</v>
      </c>
      <c r="I41" s="17">
        <v>0</v>
      </c>
      <c r="J41" s="15">
        <v>0</v>
      </c>
      <c r="K41" s="14">
        <v>96</v>
      </c>
      <c r="L41" s="15">
        <v>0</v>
      </c>
      <c r="M41" s="14">
        <v>0</v>
      </c>
      <c r="N41" s="15">
        <v>0</v>
      </c>
      <c r="O41" s="14">
        <v>0</v>
      </c>
      <c r="P41" s="18">
        <v>0</v>
      </c>
      <c r="Q41" s="7">
        <f t="shared" si="12"/>
        <v>0</v>
      </c>
    </row>
    <row r="42" spans="1:17" ht="12.75">
      <c r="A42" s="22" t="s">
        <v>351</v>
      </c>
      <c r="B42" s="254" t="s">
        <v>171</v>
      </c>
      <c r="C42" s="267" t="s">
        <v>326</v>
      </c>
      <c r="D42" s="218">
        <f t="shared" si="10"/>
        <v>140</v>
      </c>
      <c r="E42" s="9">
        <v>48</v>
      </c>
      <c r="F42" s="136">
        <f t="shared" si="11"/>
        <v>92</v>
      </c>
      <c r="G42" s="9">
        <v>40</v>
      </c>
      <c r="H42" s="18">
        <v>0</v>
      </c>
      <c r="I42" s="17">
        <v>0</v>
      </c>
      <c r="J42" s="15">
        <v>0</v>
      </c>
      <c r="K42" s="14">
        <v>0</v>
      </c>
      <c r="L42" s="15">
        <v>92</v>
      </c>
      <c r="M42" s="14">
        <v>0</v>
      </c>
      <c r="N42" s="15">
        <v>0</v>
      </c>
      <c r="O42" s="14">
        <v>0</v>
      </c>
      <c r="P42" s="18">
        <v>0</v>
      </c>
      <c r="Q42" s="7">
        <f t="shared" si="12"/>
        <v>0</v>
      </c>
    </row>
    <row r="43" spans="1:17" ht="12.75">
      <c r="A43" s="22" t="s">
        <v>352</v>
      </c>
      <c r="B43" s="254" t="s">
        <v>198</v>
      </c>
      <c r="C43" s="267" t="s">
        <v>327</v>
      </c>
      <c r="D43" s="218">
        <f t="shared" si="10"/>
        <v>144</v>
      </c>
      <c r="E43" s="9">
        <v>48</v>
      </c>
      <c r="F43" s="136">
        <f t="shared" si="11"/>
        <v>96</v>
      </c>
      <c r="G43" s="9">
        <v>48</v>
      </c>
      <c r="H43" s="18">
        <v>0</v>
      </c>
      <c r="I43" s="17">
        <v>0</v>
      </c>
      <c r="J43" s="15">
        <v>0</v>
      </c>
      <c r="K43" s="14">
        <v>96</v>
      </c>
      <c r="L43" s="15">
        <v>0</v>
      </c>
      <c r="M43" s="14">
        <v>0</v>
      </c>
      <c r="N43" s="15">
        <v>0</v>
      </c>
      <c r="O43" s="14">
        <v>0</v>
      </c>
      <c r="P43" s="18">
        <v>0</v>
      </c>
      <c r="Q43" s="7">
        <f t="shared" si="12"/>
        <v>0</v>
      </c>
    </row>
    <row r="44" spans="1:17" ht="13.5" thickBot="1">
      <c r="A44" s="245" t="s">
        <v>353</v>
      </c>
      <c r="B44" s="256" t="s">
        <v>65</v>
      </c>
      <c r="C44" s="269" t="s">
        <v>270</v>
      </c>
      <c r="D44" s="244">
        <f t="shared" si="10"/>
        <v>102</v>
      </c>
      <c r="E44" s="129">
        <v>34</v>
      </c>
      <c r="F44" s="136">
        <f t="shared" si="11"/>
        <v>68</v>
      </c>
      <c r="G44" s="129">
        <v>48</v>
      </c>
      <c r="H44" s="130">
        <v>0</v>
      </c>
      <c r="I44" s="132">
        <v>0</v>
      </c>
      <c r="J44" s="133">
        <v>0</v>
      </c>
      <c r="K44" s="134">
        <v>0</v>
      </c>
      <c r="L44" s="133">
        <v>0</v>
      </c>
      <c r="M44" s="134">
        <v>0</v>
      </c>
      <c r="N44" s="133">
        <v>68</v>
      </c>
      <c r="O44" s="134">
        <v>0</v>
      </c>
      <c r="P44" s="130">
        <v>0</v>
      </c>
      <c r="Q44" s="7">
        <f t="shared" si="12"/>
        <v>0</v>
      </c>
    </row>
    <row r="45" spans="1:16" ht="13.5" customHeight="1" thickBot="1" thickTop="1">
      <c r="A45" s="160" t="s">
        <v>56</v>
      </c>
      <c r="B45" s="249" t="s">
        <v>29</v>
      </c>
      <c r="C45" s="242" t="s">
        <v>335</v>
      </c>
      <c r="D45" s="264">
        <f>D46+D51+D55+D59+D63+D68</f>
        <v>3285</v>
      </c>
      <c r="E45" s="264">
        <f aca="true" t="shared" si="13" ref="E45:P45">E46+E51+E55+E59+E63+E68</f>
        <v>854</v>
      </c>
      <c r="F45" s="264">
        <f t="shared" si="13"/>
        <v>2431</v>
      </c>
      <c r="G45" s="264">
        <f t="shared" si="13"/>
        <v>740</v>
      </c>
      <c r="H45" s="264">
        <f t="shared" si="13"/>
        <v>100</v>
      </c>
      <c r="I45" s="264">
        <f t="shared" si="13"/>
        <v>0</v>
      </c>
      <c r="J45" s="264">
        <f t="shared" si="13"/>
        <v>0</v>
      </c>
      <c r="K45" s="264">
        <f t="shared" si="13"/>
        <v>96</v>
      </c>
      <c r="L45" s="264">
        <f t="shared" si="13"/>
        <v>207</v>
      </c>
      <c r="M45" s="264">
        <f t="shared" si="13"/>
        <v>408</v>
      </c>
      <c r="N45" s="264">
        <f t="shared" si="13"/>
        <v>724</v>
      </c>
      <c r="O45" s="264">
        <f t="shared" si="13"/>
        <v>996</v>
      </c>
      <c r="P45" s="264">
        <f t="shared" si="13"/>
        <v>0</v>
      </c>
    </row>
    <row r="46" spans="1:16" ht="37.5" customHeight="1" thickBot="1" thickTop="1">
      <c r="A46" s="157" t="s">
        <v>201</v>
      </c>
      <c r="B46" s="158" t="s">
        <v>188</v>
      </c>
      <c r="C46" s="242" t="s">
        <v>361</v>
      </c>
      <c r="D46" s="264">
        <f>SUM(D47:D50)</f>
        <v>811</v>
      </c>
      <c r="E46" s="264">
        <f aca="true" t="shared" si="14" ref="E46:P46">SUM(E47:E50)</f>
        <v>216</v>
      </c>
      <c r="F46" s="264">
        <f t="shared" si="14"/>
        <v>595</v>
      </c>
      <c r="G46" s="264">
        <f t="shared" si="14"/>
        <v>210</v>
      </c>
      <c r="H46" s="264">
        <f t="shared" si="14"/>
        <v>50</v>
      </c>
      <c r="I46" s="264">
        <f t="shared" si="14"/>
        <v>0</v>
      </c>
      <c r="J46" s="264">
        <f t="shared" si="14"/>
        <v>0</v>
      </c>
      <c r="K46" s="264">
        <f t="shared" si="14"/>
        <v>96</v>
      </c>
      <c r="L46" s="264">
        <f t="shared" si="14"/>
        <v>207</v>
      </c>
      <c r="M46" s="264">
        <f t="shared" si="14"/>
        <v>292</v>
      </c>
      <c r="N46" s="264">
        <f t="shared" si="14"/>
        <v>0</v>
      </c>
      <c r="O46" s="264">
        <f t="shared" si="14"/>
        <v>0</v>
      </c>
      <c r="P46" s="264">
        <f t="shared" si="14"/>
        <v>0</v>
      </c>
    </row>
    <row r="47" spans="1:17" ht="15.75" customHeight="1" thickTop="1">
      <c r="A47" s="435" t="s">
        <v>288</v>
      </c>
      <c r="B47" s="436" t="s">
        <v>189</v>
      </c>
      <c r="C47" s="437" t="s">
        <v>328</v>
      </c>
      <c r="D47" s="438">
        <f>E47+F47</f>
        <v>493</v>
      </c>
      <c r="E47" s="342">
        <v>170</v>
      </c>
      <c r="F47" s="342">
        <f>SUM(I47:P47)</f>
        <v>323</v>
      </c>
      <c r="G47" s="342">
        <v>150</v>
      </c>
      <c r="H47" s="439">
        <v>50</v>
      </c>
      <c r="I47" s="318">
        <v>0</v>
      </c>
      <c r="J47" s="319">
        <v>0</v>
      </c>
      <c r="K47" s="316">
        <v>96</v>
      </c>
      <c r="L47" s="319">
        <v>115</v>
      </c>
      <c r="M47" s="440">
        <v>112</v>
      </c>
      <c r="N47" s="319">
        <v>0</v>
      </c>
      <c r="O47" s="316">
        <v>0</v>
      </c>
      <c r="P47" s="439">
        <v>0</v>
      </c>
      <c r="Q47" s="441">
        <f>SUM(I47:P47)-F47</f>
        <v>0</v>
      </c>
    </row>
    <row r="48" spans="1:17" ht="21.75" customHeight="1">
      <c r="A48" s="442" t="s">
        <v>355</v>
      </c>
      <c r="B48" s="436" t="s">
        <v>356</v>
      </c>
      <c r="C48" s="437" t="s">
        <v>268</v>
      </c>
      <c r="D48" s="438">
        <f>E48+F48</f>
        <v>138</v>
      </c>
      <c r="E48" s="342">
        <v>46</v>
      </c>
      <c r="F48" s="342">
        <f>I48+J48+K48+L48+M48+N48+O48+P48</f>
        <v>92</v>
      </c>
      <c r="G48" s="342">
        <v>60</v>
      </c>
      <c r="H48" s="439">
        <v>0</v>
      </c>
      <c r="I48" s="318">
        <v>0</v>
      </c>
      <c r="J48" s="319">
        <v>0</v>
      </c>
      <c r="K48" s="316">
        <v>0</v>
      </c>
      <c r="L48" s="319">
        <v>92</v>
      </c>
      <c r="M48" s="316">
        <v>0</v>
      </c>
      <c r="N48" s="443">
        <v>0</v>
      </c>
      <c r="O48" s="316">
        <v>0</v>
      </c>
      <c r="P48" s="439">
        <v>0</v>
      </c>
      <c r="Q48" s="441"/>
    </row>
    <row r="49" spans="1:17" ht="12.75">
      <c r="A49" s="444" t="s">
        <v>202</v>
      </c>
      <c r="B49" s="445" t="s">
        <v>66</v>
      </c>
      <c r="C49" s="437" t="s">
        <v>329</v>
      </c>
      <c r="D49" s="330">
        <v>36</v>
      </c>
      <c r="E49" s="446">
        <v>0</v>
      </c>
      <c r="F49" s="342">
        <f>SUM(I49:P49)</f>
        <v>36</v>
      </c>
      <c r="G49" s="446">
        <v>0</v>
      </c>
      <c r="H49" s="447">
        <v>0</v>
      </c>
      <c r="I49" s="320">
        <v>0</v>
      </c>
      <c r="J49" s="321">
        <v>0</v>
      </c>
      <c r="K49" s="448">
        <v>0</v>
      </c>
      <c r="L49" s="321">
        <v>0</v>
      </c>
      <c r="M49" s="448">
        <v>36</v>
      </c>
      <c r="N49" s="448">
        <v>0</v>
      </c>
      <c r="O49" s="448">
        <v>0</v>
      </c>
      <c r="P49" s="447">
        <v>0</v>
      </c>
      <c r="Q49" s="441">
        <f>SUM(I49:P49)-F49</f>
        <v>0</v>
      </c>
    </row>
    <row r="50" spans="1:17" ht="15.75" customHeight="1" thickBot="1">
      <c r="A50" s="449" t="s">
        <v>203</v>
      </c>
      <c r="B50" s="445" t="s">
        <v>159</v>
      </c>
      <c r="C50" s="437" t="s">
        <v>330</v>
      </c>
      <c r="D50" s="330">
        <v>144</v>
      </c>
      <c r="E50" s="446">
        <v>0</v>
      </c>
      <c r="F50" s="342">
        <f>SUM(I50:P50)</f>
        <v>144</v>
      </c>
      <c r="G50" s="446">
        <v>0</v>
      </c>
      <c r="H50" s="447">
        <v>0</v>
      </c>
      <c r="I50" s="320">
        <v>0</v>
      </c>
      <c r="J50" s="321">
        <v>0</v>
      </c>
      <c r="K50" s="448">
        <v>0</v>
      </c>
      <c r="L50" s="321">
        <v>0</v>
      </c>
      <c r="M50" s="448">
        <v>144</v>
      </c>
      <c r="N50" s="321">
        <v>0</v>
      </c>
      <c r="O50" s="448">
        <v>0</v>
      </c>
      <c r="P50" s="447">
        <v>0</v>
      </c>
      <c r="Q50" s="441">
        <f>SUM(I50:P50)-F50</f>
        <v>0</v>
      </c>
    </row>
    <row r="51" spans="1:17" ht="33" customHeight="1" thickBot="1" thickTop="1">
      <c r="A51" s="450" t="s">
        <v>204</v>
      </c>
      <c r="B51" s="451" t="s">
        <v>190</v>
      </c>
      <c r="C51" s="452" t="s">
        <v>360</v>
      </c>
      <c r="D51" s="453">
        <f>SUM(D52:D54)</f>
        <v>618</v>
      </c>
      <c r="E51" s="453">
        <f>SUM(E52:E54)</f>
        <v>164</v>
      </c>
      <c r="F51" s="453">
        <f>SUM(F52:F54)</f>
        <v>454</v>
      </c>
      <c r="G51" s="453">
        <f aca="true" t="shared" si="15" ref="G51:P51">SUM(G52:G54)</f>
        <v>180</v>
      </c>
      <c r="H51" s="453">
        <f t="shared" si="15"/>
        <v>0</v>
      </c>
      <c r="I51" s="453">
        <f t="shared" si="15"/>
        <v>0</v>
      </c>
      <c r="J51" s="453">
        <f t="shared" si="15"/>
        <v>0</v>
      </c>
      <c r="K51" s="453">
        <f t="shared" si="15"/>
        <v>0</v>
      </c>
      <c r="L51" s="453">
        <f t="shared" si="15"/>
        <v>0</v>
      </c>
      <c r="M51" s="453">
        <f t="shared" si="15"/>
        <v>0</v>
      </c>
      <c r="N51" s="453">
        <f t="shared" si="15"/>
        <v>126</v>
      </c>
      <c r="O51" s="453">
        <f t="shared" si="15"/>
        <v>328</v>
      </c>
      <c r="P51" s="453">
        <f t="shared" si="15"/>
        <v>0</v>
      </c>
      <c r="Q51" s="441"/>
    </row>
    <row r="52" spans="1:17" ht="27" customHeight="1" thickTop="1">
      <c r="A52" s="435" t="s">
        <v>289</v>
      </c>
      <c r="B52" s="436" t="s">
        <v>191</v>
      </c>
      <c r="C52" s="437" t="s">
        <v>359</v>
      </c>
      <c r="D52" s="438">
        <f>E52+F52</f>
        <v>438</v>
      </c>
      <c r="E52" s="342">
        <v>164</v>
      </c>
      <c r="F52" s="342">
        <f>SUM(I52:P52)</f>
        <v>274</v>
      </c>
      <c r="G52" s="342">
        <v>180</v>
      </c>
      <c r="H52" s="439">
        <v>0</v>
      </c>
      <c r="I52" s="318">
        <v>0</v>
      </c>
      <c r="J52" s="319">
        <v>0</v>
      </c>
      <c r="K52" s="316">
        <v>0</v>
      </c>
      <c r="L52" s="319">
        <v>0</v>
      </c>
      <c r="M52" s="316">
        <v>0</v>
      </c>
      <c r="N52" s="319">
        <v>126</v>
      </c>
      <c r="O52" s="316">
        <v>148</v>
      </c>
      <c r="P52" s="439">
        <v>0</v>
      </c>
      <c r="Q52" s="441">
        <f>SUM(I52:P52)-F52</f>
        <v>0</v>
      </c>
    </row>
    <row r="53" spans="1:17" ht="13.5" customHeight="1">
      <c r="A53" s="454" t="s">
        <v>205</v>
      </c>
      <c r="B53" s="445" t="s">
        <v>66</v>
      </c>
      <c r="C53" s="437" t="s">
        <v>266</v>
      </c>
      <c r="D53" s="330">
        <v>36</v>
      </c>
      <c r="E53" s="446">
        <v>0</v>
      </c>
      <c r="F53" s="342">
        <f>SUM(I53:P53)</f>
        <v>36</v>
      </c>
      <c r="G53" s="446">
        <v>0</v>
      </c>
      <c r="H53" s="447">
        <v>0</v>
      </c>
      <c r="I53" s="320">
        <v>0</v>
      </c>
      <c r="J53" s="321">
        <v>0</v>
      </c>
      <c r="K53" s="448">
        <v>0</v>
      </c>
      <c r="L53" s="321">
        <v>0</v>
      </c>
      <c r="M53" s="448">
        <v>0</v>
      </c>
      <c r="N53" s="321">
        <v>0</v>
      </c>
      <c r="O53" s="448">
        <v>36</v>
      </c>
      <c r="P53" s="447">
        <v>0</v>
      </c>
      <c r="Q53" s="441">
        <f>SUM(I53:P53)-F53</f>
        <v>0</v>
      </c>
    </row>
    <row r="54" spans="1:17" ht="17.25" customHeight="1" thickBot="1">
      <c r="A54" s="455" t="s">
        <v>206</v>
      </c>
      <c r="B54" s="456" t="s">
        <v>159</v>
      </c>
      <c r="C54" s="339" t="s">
        <v>266</v>
      </c>
      <c r="D54" s="344">
        <v>144</v>
      </c>
      <c r="E54" s="341">
        <v>0</v>
      </c>
      <c r="F54" s="342">
        <f>SUM(I54:P54)</f>
        <v>144</v>
      </c>
      <c r="G54" s="341">
        <v>0</v>
      </c>
      <c r="H54" s="343">
        <v>0</v>
      </c>
      <c r="I54" s="340">
        <v>0</v>
      </c>
      <c r="J54" s="345">
        <v>0</v>
      </c>
      <c r="K54" s="346">
        <v>0</v>
      </c>
      <c r="L54" s="345">
        <v>0</v>
      </c>
      <c r="M54" s="346">
        <v>0</v>
      </c>
      <c r="N54" s="457">
        <v>0</v>
      </c>
      <c r="O54" s="346">
        <v>144</v>
      </c>
      <c r="P54" s="343">
        <v>0</v>
      </c>
      <c r="Q54" s="441">
        <f>SUM(I54:P54)-F54</f>
        <v>0</v>
      </c>
    </row>
    <row r="55" spans="1:17" ht="24.75" customHeight="1" thickBot="1" thickTop="1">
      <c r="A55" s="450" t="s">
        <v>207</v>
      </c>
      <c r="B55" s="451" t="s">
        <v>192</v>
      </c>
      <c r="C55" s="452" t="s">
        <v>277</v>
      </c>
      <c r="D55" s="458">
        <f>SUM(D56:D58)</f>
        <v>914</v>
      </c>
      <c r="E55" s="458">
        <f aca="true" t="shared" si="16" ref="E55:P55">SUM(E56:E58)</f>
        <v>322</v>
      </c>
      <c r="F55" s="458">
        <f t="shared" si="16"/>
        <v>592</v>
      </c>
      <c r="G55" s="458">
        <f t="shared" si="16"/>
        <v>220</v>
      </c>
      <c r="H55" s="458">
        <f t="shared" si="16"/>
        <v>0</v>
      </c>
      <c r="I55" s="458">
        <f t="shared" si="16"/>
        <v>0</v>
      </c>
      <c r="J55" s="458">
        <f t="shared" si="16"/>
        <v>0</v>
      </c>
      <c r="K55" s="458">
        <f t="shared" si="16"/>
        <v>0</v>
      </c>
      <c r="L55" s="458">
        <f t="shared" si="16"/>
        <v>0</v>
      </c>
      <c r="M55" s="458">
        <f t="shared" si="16"/>
        <v>0</v>
      </c>
      <c r="N55" s="458">
        <f t="shared" si="16"/>
        <v>180</v>
      </c>
      <c r="O55" s="458">
        <f t="shared" si="16"/>
        <v>412</v>
      </c>
      <c r="P55" s="458">
        <f t="shared" si="16"/>
        <v>0</v>
      </c>
      <c r="Q55" s="441"/>
    </row>
    <row r="56" spans="1:17" ht="16.5" customHeight="1" thickTop="1">
      <c r="A56" s="459" t="s">
        <v>290</v>
      </c>
      <c r="B56" s="460" t="s">
        <v>193</v>
      </c>
      <c r="C56" s="437" t="s">
        <v>331</v>
      </c>
      <c r="D56" s="461">
        <f>E56+F56</f>
        <v>698</v>
      </c>
      <c r="E56" s="462">
        <v>322</v>
      </c>
      <c r="F56" s="342">
        <f>SUM(I56:P56)</f>
        <v>376</v>
      </c>
      <c r="G56" s="462">
        <v>220</v>
      </c>
      <c r="H56" s="463">
        <v>0</v>
      </c>
      <c r="I56" s="438">
        <v>0</v>
      </c>
      <c r="J56" s="464">
        <v>0</v>
      </c>
      <c r="K56" s="465">
        <v>0</v>
      </c>
      <c r="L56" s="317">
        <v>0</v>
      </c>
      <c r="M56" s="465">
        <v>0</v>
      </c>
      <c r="N56" s="317">
        <v>180</v>
      </c>
      <c r="O56" s="438">
        <v>196</v>
      </c>
      <c r="P56" s="439">
        <v>0</v>
      </c>
      <c r="Q56" s="441">
        <f>SUM(I56:P56)-F56</f>
        <v>0</v>
      </c>
    </row>
    <row r="57" spans="1:17" ht="16.5" customHeight="1">
      <c r="A57" s="444" t="s">
        <v>226</v>
      </c>
      <c r="B57" s="466" t="s">
        <v>66</v>
      </c>
      <c r="C57" s="467" t="s">
        <v>266</v>
      </c>
      <c r="D57" s="320">
        <v>72</v>
      </c>
      <c r="E57" s="446">
        <v>0</v>
      </c>
      <c r="F57" s="342">
        <f>SUM(I57:P57)</f>
        <v>72</v>
      </c>
      <c r="G57" s="446">
        <v>0</v>
      </c>
      <c r="H57" s="447">
        <v>0</v>
      </c>
      <c r="I57" s="330">
        <v>0</v>
      </c>
      <c r="J57" s="468">
        <v>0</v>
      </c>
      <c r="K57" s="448">
        <v>0</v>
      </c>
      <c r="L57" s="321">
        <v>0</v>
      </c>
      <c r="M57" s="448">
        <v>0</v>
      </c>
      <c r="N57" s="321">
        <v>0</v>
      </c>
      <c r="O57" s="330">
        <v>72</v>
      </c>
      <c r="P57" s="447">
        <v>0</v>
      </c>
      <c r="Q57" s="441">
        <f>SUM(I57:P57)-F57</f>
        <v>0</v>
      </c>
    </row>
    <row r="58" spans="1:17" ht="13.5" thickBot="1">
      <c r="A58" s="469" t="s">
        <v>194</v>
      </c>
      <c r="B58" s="470" t="s">
        <v>159</v>
      </c>
      <c r="C58" s="471" t="s">
        <v>266</v>
      </c>
      <c r="D58" s="340">
        <v>144</v>
      </c>
      <c r="E58" s="341">
        <v>0</v>
      </c>
      <c r="F58" s="342">
        <f>SUM(I58:P58)</f>
        <v>144</v>
      </c>
      <c r="G58" s="472">
        <v>0</v>
      </c>
      <c r="H58" s="343">
        <v>0</v>
      </c>
      <c r="I58" s="344">
        <v>0</v>
      </c>
      <c r="J58" s="473">
        <v>0</v>
      </c>
      <c r="K58" s="474">
        <v>0</v>
      </c>
      <c r="L58" s="475">
        <v>0</v>
      </c>
      <c r="M58" s="474">
        <v>0</v>
      </c>
      <c r="N58" s="475">
        <v>0</v>
      </c>
      <c r="O58" s="476">
        <v>144</v>
      </c>
      <c r="P58" s="343">
        <v>0</v>
      </c>
      <c r="Q58" s="441">
        <f>SUM(I58:P58)-F58</f>
        <v>0</v>
      </c>
    </row>
    <row r="59" spans="1:16" ht="34.5" customHeight="1" thickBot="1" thickTop="1">
      <c r="A59" s="157" t="s">
        <v>208</v>
      </c>
      <c r="B59" s="158" t="s">
        <v>195</v>
      </c>
      <c r="C59" s="242" t="s">
        <v>278</v>
      </c>
      <c r="D59" s="243">
        <f aca="true" t="shared" si="17" ref="D59:P59">D60+D61+D62</f>
        <v>312</v>
      </c>
      <c r="E59" s="243">
        <f t="shared" si="17"/>
        <v>56</v>
      </c>
      <c r="F59" s="243">
        <f t="shared" si="17"/>
        <v>256</v>
      </c>
      <c r="G59" s="243">
        <f t="shared" si="17"/>
        <v>20</v>
      </c>
      <c r="H59" s="243">
        <f t="shared" si="17"/>
        <v>50</v>
      </c>
      <c r="I59" s="243">
        <f t="shared" si="17"/>
        <v>0</v>
      </c>
      <c r="J59" s="243">
        <f t="shared" si="17"/>
        <v>0</v>
      </c>
      <c r="K59" s="243">
        <f t="shared" si="17"/>
        <v>0</v>
      </c>
      <c r="L59" s="243">
        <f t="shared" si="17"/>
        <v>0</v>
      </c>
      <c r="M59" s="243">
        <f t="shared" si="17"/>
        <v>0</v>
      </c>
      <c r="N59" s="243">
        <f t="shared" si="17"/>
        <v>0</v>
      </c>
      <c r="O59" s="243">
        <f t="shared" si="17"/>
        <v>256</v>
      </c>
      <c r="P59" s="243">
        <f t="shared" si="17"/>
        <v>0</v>
      </c>
    </row>
    <row r="60" spans="1:17" ht="24.75" customHeight="1" thickTop="1">
      <c r="A60" s="275" t="s">
        <v>291</v>
      </c>
      <c r="B60" s="259" t="s">
        <v>196</v>
      </c>
      <c r="C60" s="267" t="s">
        <v>271</v>
      </c>
      <c r="D60" s="138">
        <f>E60+F60</f>
        <v>168</v>
      </c>
      <c r="E60" s="136">
        <v>56</v>
      </c>
      <c r="F60" s="136">
        <f>SUM(I60:P60)</f>
        <v>112</v>
      </c>
      <c r="G60" s="136">
        <v>20</v>
      </c>
      <c r="H60" s="137">
        <v>50</v>
      </c>
      <c r="I60" s="218">
        <v>0</v>
      </c>
      <c r="J60" s="139">
        <v>0</v>
      </c>
      <c r="K60" s="140">
        <v>0</v>
      </c>
      <c r="L60" s="139">
        <v>0</v>
      </c>
      <c r="M60" s="140">
        <v>0</v>
      </c>
      <c r="N60" s="139">
        <v>0</v>
      </c>
      <c r="O60" s="316">
        <v>112</v>
      </c>
      <c r="P60" s="137">
        <v>0</v>
      </c>
      <c r="Q60" s="7">
        <f>SUM(I60:P60)-F60</f>
        <v>0</v>
      </c>
    </row>
    <row r="61" spans="1:17" ht="12.75">
      <c r="A61" s="22" t="s">
        <v>225</v>
      </c>
      <c r="B61" s="254" t="s">
        <v>66</v>
      </c>
      <c r="C61" s="267" t="s">
        <v>332</v>
      </c>
      <c r="D61" s="132">
        <v>36</v>
      </c>
      <c r="E61" s="129">
        <v>0</v>
      </c>
      <c r="F61" s="136">
        <f>SUM(I61:P61)</f>
        <v>36</v>
      </c>
      <c r="G61" s="129">
        <v>0</v>
      </c>
      <c r="H61" s="130">
        <v>0</v>
      </c>
      <c r="I61" s="265">
        <v>0</v>
      </c>
      <c r="J61" s="133">
        <v>0</v>
      </c>
      <c r="K61" s="134">
        <v>0</v>
      </c>
      <c r="L61" s="133">
        <v>0</v>
      </c>
      <c r="M61" s="134">
        <v>0</v>
      </c>
      <c r="N61" s="133">
        <v>0</v>
      </c>
      <c r="O61" s="134">
        <v>36</v>
      </c>
      <c r="P61" s="130">
        <v>0</v>
      </c>
      <c r="Q61" s="7">
        <f>SUM(I61:P61)-F61</f>
        <v>0</v>
      </c>
    </row>
    <row r="62" spans="1:17" ht="13.5" thickBot="1">
      <c r="A62" s="337" t="s">
        <v>209</v>
      </c>
      <c r="B62" s="338" t="s">
        <v>197</v>
      </c>
      <c r="C62" s="339" t="s">
        <v>333</v>
      </c>
      <c r="D62" s="340">
        <v>108</v>
      </c>
      <c r="E62" s="341">
        <v>0</v>
      </c>
      <c r="F62" s="342">
        <f>SUM(I62:P62)</f>
        <v>108</v>
      </c>
      <c r="G62" s="341">
        <v>0</v>
      </c>
      <c r="H62" s="343">
        <v>0</v>
      </c>
      <c r="I62" s="344">
        <v>0</v>
      </c>
      <c r="J62" s="345">
        <v>0</v>
      </c>
      <c r="K62" s="346">
        <v>0</v>
      </c>
      <c r="L62" s="345">
        <v>0</v>
      </c>
      <c r="M62" s="346">
        <v>0</v>
      </c>
      <c r="N62" s="345">
        <v>0</v>
      </c>
      <c r="O62" s="346">
        <v>108</v>
      </c>
      <c r="P62" s="343">
        <v>0</v>
      </c>
      <c r="Q62" s="7">
        <f>SUM(I62:P62)-F62</f>
        <v>0</v>
      </c>
    </row>
    <row r="63" spans="1:17" ht="39.75" thickBot="1" thickTop="1">
      <c r="A63" s="157" t="s">
        <v>210</v>
      </c>
      <c r="B63" s="249" t="s">
        <v>227</v>
      </c>
      <c r="C63" s="242" t="s">
        <v>334</v>
      </c>
      <c r="D63" s="243">
        <f>SUM(D64:D67)</f>
        <v>338</v>
      </c>
      <c r="E63" s="243">
        <f aca="true" t="shared" si="18" ref="E63:P63">SUM(E64:E67)</f>
        <v>46</v>
      </c>
      <c r="F63" s="243">
        <f t="shared" si="18"/>
        <v>292</v>
      </c>
      <c r="G63" s="243">
        <f t="shared" si="18"/>
        <v>50</v>
      </c>
      <c r="H63" s="243">
        <f t="shared" si="18"/>
        <v>0</v>
      </c>
      <c r="I63" s="243">
        <f t="shared" si="18"/>
        <v>0</v>
      </c>
      <c r="J63" s="243">
        <f t="shared" si="18"/>
        <v>0</v>
      </c>
      <c r="K63" s="243">
        <f t="shared" si="18"/>
        <v>0</v>
      </c>
      <c r="L63" s="243">
        <f t="shared" si="18"/>
        <v>0</v>
      </c>
      <c r="M63" s="243">
        <f t="shared" si="18"/>
        <v>0</v>
      </c>
      <c r="N63" s="243">
        <f t="shared" si="18"/>
        <v>292</v>
      </c>
      <c r="O63" s="243">
        <f t="shared" si="18"/>
        <v>0</v>
      </c>
      <c r="P63" s="243">
        <f t="shared" si="18"/>
        <v>0</v>
      </c>
      <c r="Q63" s="284"/>
    </row>
    <row r="64" spans="1:17" ht="13.5" thickTop="1">
      <c r="A64" s="276" t="s">
        <v>292</v>
      </c>
      <c r="B64" s="257" t="s">
        <v>228</v>
      </c>
      <c r="C64" s="267" t="s">
        <v>270</v>
      </c>
      <c r="D64" s="138">
        <f>E64+F64</f>
        <v>82</v>
      </c>
      <c r="E64" s="136">
        <v>24</v>
      </c>
      <c r="F64" s="136">
        <f>SUM(I64:P64)</f>
        <v>58</v>
      </c>
      <c r="G64" s="136">
        <v>32</v>
      </c>
      <c r="H64" s="137">
        <v>0</v>
      </c>
      <c r="I64" s="218">
        <v>0</v>
      </c>
      <c r="J64" s="280">
        <v>0</v>
      </c>
      <c r="K64" s="282">
        <v>0</v>
      </c>
      <c r="L64" s="283">
        <v>0</v>
      </c>
      <c r="M64" s="218">
        <v>0</v>
      </c>
      <c r="N64" s="317">
        <v>58</v>
      </c>
      <c r="O64" s="218">
        <v>0</v>
      </c>
      <c r="P64" s="137">
        <v>0</v>
      </c>
      <c r="Q64" s="7">
        <f>SUM(I64:P64)-F64</f>
        <v>0</v>
      </c>
    </row>
    <row r="65" spans="1:17" ht="12" customHeight="1">
      <c r="A65" s="156" t="s">
        <v>293</v>
      </c>
      <c r="B65" s="258" t="s">
        <v>229</v>
      </c>
      <c r="C65" s="267" t="s">
        <v>270</v>
      </c>
      <c r="D65" s="138">
        <f>E65+F65</f>
        <v>76</v>
      </c>
      <c r="E65" s="9">
        <v>22</v>
      </c>
      <c r="F65" s="136">
        <f>SUM(I65:P65)</f>
        <v>54</v>
      </c>
      <c r="G65" s="9">
        <v>18</v>
      </c>
      <c r="H65" s="18">
        <v>0</v>
      </c>
      <c r="I65" s="11">
        <v>0</v>
      </c>
      <c r="J65" s="281">
        <v>0</v>
      </c>
      <c r="K65" s="14">
        <v>0</v>
      </c>
      <c r="L65" s="15">
        <v>0</v>
      </c>
      <c r="M65" s="11">
        <v>0</v>
      </c>
      <c r="N65" s="15">
        <v>54</v>
      </c>
      <c r="O65" s="11">
        <v>0</v>
      </c>
      <c r="P65" s="18">
        <v>0</v>
      </c>
      <c r="Q65" s="7">
        <f>SUM(I65:P65)-F65</f>
        <v>0</v>
      </c>
    </row>
    <row r="66" spans="1:17" ht="12" customHeight="1">
      <c r="A66" s="435" t="s">
        <v>211</v>
      </c>
      <c r="B66" s="436" t="s">
        <v>66</v>
      </c>
      <c r="C66" s="437" t="s">
        <v>269</v>
      </c>
      <c r="D66" s="318">
        <v>36</v>
      </c>
      <c r="E66" s="342">
        <v>0</v>
      </c>
      <c r="F66" s="342">
        <f>SUM(I66:P66)</f>
        <v>36</v>
      </c>
      <c r="G66" s="342">
        <v>0</v>
      </c>
      <c r="H66" s="439">
        <v>0</v>
      </c>
      <c r="I66" s="438">
        <v>0</v>
      </c>
      <c r="J66" s="319">
        <v>0</v>
      </c>
      <c r="K66" s="316">
        <v>0</v>
      </c>
      <c r="L66" s="319">
        <v>0</v>
      </c>
      <c r="M66" s="316">
        <v>0</v>
      </c>
      <c r="N66" s="319">
        <v>36</v>
      </c>
      <c r="O66" s="316">
        <v>0</v>
      </c>
      <c r="P66" s="439">
        <v>0</v>
      </c>
      <c r="Q66" s="7">
        <f>SUM(I66:P66)-F66</f>
        <v>0</v>
      </c>
    </row>
    <row r="67" spans="1:17" ht="13.5" thickBot="1">
      <c r="A67" s="455" t="s">
        <v>221</v>
      </c>
      <c r="B67" s="456" t="s">
        <v>197</v>
      </c>
      <c r="C67" s="339" t="s">
        <v>269</v>
      </c>
      <c r="D67" s="477">
        <v>144</v>
      </c>
      <c r="E67" s="478">
        <v>0</v>
      </c>
      <c r="F67" s="342">
        <f>SUM(I67:P67)</f>
        <v>144</v>
      </c>
      <c r="G67" s="478">
        <v>0</v>
      </c>
      <c r="H67" s="479">
        <v>0</v>
      </c>
      <c r="I67" s="480">
        <v>0</v>
      </c>
      <c r="J67" s="331">
        <v>0</v>
      </c>
      <c r="K67" s="481">
        <v>0</v>
      </c>
      <c r="L67" s="331">
        <v>0</v>
      </c>
      <c r="M67" s="332">
        <v>0</v>
      </c>
      <c r="N67" s="331">
        <v>144</v>
      </c>
      <c r="O67" s="332">
        <v>0</v>
      </c>
      <c r="P67" s="479">
        <v>0</v>
      </c>
      <c r="Q67" s="7">
        <f>SUM(I67:P67)-F67</f>
        <v>0</v>
      </c>
    </row>
    <row r="68" spans="1:16" ht="14.25" thickBot="1" thickTop="1">
      <c r="A68" s="482" t="s">
        <v>370</v>
      </c>
      <c r="B68" s="483" t="s">
        <v>371</v>
      </c>
      <c r="C68" s="452" t="s">
        <v>380</v>
      </c>
      <c r="D68" s="453">
        <f>SUM(D69:D72)</f>
        <v>292</v>
      </c>
      <c r="E68" s="453">
        <f aca="true" t="shared" si="19" ref="E68:P68">SUM(E69:E72)</f>
        <v>50</v>
      </c>
      <c r="F68" s="453">
        <f t="shared" si="19"/>
        <v>242</v>
      </c>
      <c r="G68" s="453">
        <f t="shared" si="19"/>
        <v>60</v>
      </c>
      <c r="H68" s="453">
        <f t="shared" si="19"/>
        <v>0</v>
      </c>
      <c r="I68" s="453">
        <f t="shared" si="19"/>
        <v>0</v>
      </c>
      <c r="J68" s="453">
        <f t="shared" si="19"/>
        <v>0</v>
      </c>
      <c r="K68" s="453">
        <f t="shared" si="19"/>
        <v>0</v>
      </c>
      <c r="L68" s="453">
        <f t="shared" si="19"/>
        <v>0</v>
      </c>
      <c r="M68" s="453">
        <f t="shared" si="19"/>
        <v>116</v>
      </c>
      <c r="N68" s="453">
        <f t="shared" si="19"/>
        <v>126</v>
      </c>
      <c r="O68" s="453">
        <f t="shared" si="19"/>
        <v>0</v>
      </c>
      <c r="P68" s="453">
        <f t="shared" si="19"/>
        <v>0</v>
      </c>
    </row>
    <row r="69" spans="1:17" ht="13.5" thickTop="1">
      <c r="A69" s="484" t="s">
        <v>372</v>
      </c>
      <c r="B69" s="485" t="s">
        <v>373</v>
      </c>
      <c r="C69" s="339" t="s">
        <v>378</v>
      </c>
      <c r="D69" s="318">
        <f>E69+F69</f>
        <v>116</v>
      </c>
      <c r="E69" s="342">
        <v>30</v>
      </c>
      <c r="F69" s="342">
        <f>SUM(I69:P69)</f>
        <v>86</v>
      </c>
      <c r="G69" s="342">
        <v>40</v>
      </c>
      <c r="H69" s="342">
        <v>0</v>
      </c>
      <c r="I69" s="342">
        <v>0</v>
      </c>
      <c r="J69" s="342">
        <v>0</v>
      </c>
      <c r="K69" s="342">
        <v>0</v>
      </c>
      <c r="L69" s="342">
        <v>0</v>
      </c>
      <c r="M69" s="342">
        <v>86</v>
      </c>
      <c r="N69" s="342">
        <v>0</v>
      </c>
      <c r="O69" s="342">
        <v>0</v>
      </c>
      <c r="P69" s="439">
        <v>0</v>
      </c>
      <c r="Q69" s="7">
        <f>SUM(I69:P69)-F69</f>
        <v>0</v>
      </c>
    </row>
    <row r="70" spans="1:17" ht="12.75">
      <c r="A70" s="486" t="s">
        <v>374</v>
      </c>
      <c r="B70" s="487" t="s">
        <v>375</v>
      </c>
      <c r="C70" s="339" t="s">
        <v>379</v>
      </c>
      <c r="D70" s="318">
        <f>E70+F70</f>
        <v>50</v>
      </c>
      <c r="E70" s="446">
        <v>20</v>
      </c>
      <c r="F70" s="342">
        <f>SUM(I70:P70)</f>
        <v>30</v>
      </c>
      <c r="G70" s="446">
        <v>20</v>
      </c>
      <c r="H70" s="446">
        <v>0</v>
      </c>
      <c r="I70" s="446">
        <v>0</v>
      </c>
      <c r="J70" s="446">
        <v>0</v>
      </c>
      <c r="K70" s="446">
        <v>0</v>
      </c>
      <c r="L70" s="446">
        <v>0</v>
      </c>
      <c r="M70" s="446">
        <v>30</v>
      </c>
      <c r="N70" s="446">
        <v>0</v>
      </c>
      <c r="O70" s="446">
        <v>0</v>
      </c>
      <c r="P70" s="447">
        <v>0</v>
      </c>
      <c r="Q70" s="7">
        <f>SUM(I70:P70)-F70</f>
        <v>0</v>
      </c>
    </row>
    <row r="71" spans="1:17" ht="12.75">
      <c r="A71" s="486" t="s">
        <v>376</v>
      </c>
      <c r="B71" s="487" t="s">
        <v>66</v>
      </c>
      <c r="C71" s="339" t="s">
        <v>269</v>
      </c>
      <c r="D71" s="446">
        <v>72</v>
      </c>
      <c r="E71" s="446">
        <v>0</v>
      </c>
      <c r="F71" s="342">
        <f>SUM(I71:P71)</f>
        <v>72</v>
      </c>
      <c r="G71" s="446">
        <v>0</v>
      </c>
      <c r="H71" s="446">
        <v>0</v>
      </c>
      <c r="I71" s="446">
        <v>0</v>
      </c>
      <c r="J71" s="446">
        <v>0</v>
      </c>
      <c r="K71" s="446">
        <v>0</v>
      </c>
      <c r="L71" s="446">
        <v>0</v>
      </c>
      <c r="M71" s="446">
        <v>0</v>
      </c>
      <c r="N71" s="446">
        <v>72</v>
      </c>
      <c r="O71" s="446">
        <v>0</v>
      </c>
      <c r="P71" s="447">
        <v>0</v>
      </c>
      <c r="Q71" s="7">
        <f>SUM(I71:P71)-F71</f>
        <v>0</v>
      </c>
    </row>
    <row r="72" spans="1:17" ht="13.5" thickBot="1">
      <c r="A72" s="488" t="s">
        <v>377</v>
      </c>
      <c r="B72" s="489" t="s">
        <v>159</v>
      </c>
      <c r="C72" s="339" t="s">
        <v>269</v>
      </c>
      <c r="D72" s="490">
        <v>54</v>
      </c>
      <c r="E72" s="490">
        <v>0</v>
      </c>
      <c r="F72" s="342">
        <f>SUM(I72:P72)</f>
        <v>54</v>
      </c>
      <c r="G72" s="490">
        <v>0</v>
      </c>
      <c r="H72" s="490">
        <v>0</v>
      </c>
      <c r="I72" s="490">
        <v>0</v>
      </c>
      <c r="J72" s="490">
        <v>0</v>
      </c>
      <c r="K72" s="490">
        <v>0</v>
      </c>
      <c r="L72" s="490">
        <v>0</v>
      </c>
      <c r="M72" s="490">
        <v>0</v>
      </c>
      <c r="N72" s="490">
        <v>54</v>
      </c>
      <c r="O72" s="490">
        <v>0</v>
      </c>
      <c r="P72" s="491">
        <v>0</v>
      </c>
      <c r="Q72" s="7">
        <f>SUM(I72:P72)-F72</f>
        <v>0</v>
      </c>
    </row>
    <row r="73" spans="1:17" ht="14.25" thickBot="1" thickTop="1">
      <c r="A73" s="159"/>
      <c r="B73" s="260" t="s">
        <v>212</v>
      </c>
      <c r="C73" s="293" t="s">
        <v>381</v>
      </c>
      <c r="D73" s="274">
        <f aca="true" t="shared" si="20" ref="D73:P73">D32+D23+D7</f>
        <v>7650</v>
      </c>
      <c r="E73" s="170">
        <f t="shared" si="20"/>
        <v>2322</v>
      </c>
      <c r="F73" s="170">
        <f t="shared" si="20"/>
        <v>5328</v>
      </c>
      <c r="G73" s="170">
        <f t="shared" si="20"/>
        <v>1579</v>
      </c>
      <c r="H73" s="231">
        <f t="shared" si="20"/>
        <v>130</v>
      </c>
      <c r="I73" s="266">
        <f t="shared" si="20"/>
        <v>612</v>
      </c>
      <c r="J73" s="170">
        <f t="shared" si="20"/>
        <v>792</v>
      </c>
      <c r="K73" s="170">
        <f t="shared" si="20"/>
        <v>576</v>
      </c>
      <c r="L73" s="170">
        <f t="shared" si="20"/>
        <v>828</v>
      </c>
      <c r="M73" s="170">
        <f t="shared" si="20"/>
        <v>576</v>
      </c>
      <c r="N73" s="170">
        <f t="shared" si="20"/>
        <v>864</v>
      </c>
      <c r="O73" s="170">
        <f t="shared" si="20"/>
        <v>1080</v>
      </c>
      <c r="P73" s="231">
        <f t="shared" si="20"/>
        <v>0</v>
      </c>
      <c r="Q73" s="7">
        <f>SUM(I73:P73)</f>
        <v>5328</v>
      </c>
    </row>
    <row r="74" spans="1:16" ht="14.25" customHeight="1" thickTop="1">
      <c r="A74" s="155" t="s">
        <v>49</v>
      </c>
      <c r="B74" s="261" t="s">
        <v>50</v>
      </c>
      <c r="C74" s="271"/>
      <c r="D74" s="166"/>
      <c r="E74" s="167"/>
      <c r="F74" s="168"/>
      <c r="G74" s="136"/>
      <c r="H74" s="137"/>
      <c r="I74" s="218"/>
      <c r="J74" s="139"/>
      <c r="K74" s="140"/>
      <c r="L74" s="139"/>
      <c r="M74" s="140"/>
      <c r="N74" s="139"/>
      <c r="O74" s="169"/>
      <c r="P74" s="216" t="s">
        <v>260</v>
      </c>
    </row>
    <row r="75" spans="1:16" ht="14.25" customHeight="1" thickBot="1">
      <c r="A75" s="285" t="s">
        <v>213</v>
      </c>
      <c r="B75" s="262" t="s">
        <v>214</v>
      </c>
      <c r="C75" s="272"/>
      <c r="D75" s="232"/>
      <c r="E75" s="151"/>
      <c r="F75" s="146"/>
      <c r="G75" s="147"/>
      <c r="H75" s="148"/>
      <c r="I75" s="273"/>
      <c r="J75" s="149"/>
      <c r="K75" s="150"/>
      <c r="L75" s="149"/>
      <c r="M75" s="150"/>
      <c r="N75" s="149"/>
      <c r="O75" s="150"/>
      <c r="P75" s="217" t="s">
        <v>279</v>
      </c>
    </row>
    <row r="76" spans="1:17" s="10" customFormat="1" ht="19.5" customHeight="1" thickTop="1">
      <c r="A76" s="375" t="s">
        <v>354</v>
      </c>
      <c r="B76" s="376"/>
      <c r="C76" s="376"/>
      <c r="D76" s="376"/>
      <c r="E76" s="377"/>
      <c r="F76" s="382" t="s">
        <v>57</v>
      </c>
      <c r="G76" s="378" t="s">
        <v>220</v>
      </c>
      <c r="H76" s="379"/>
      <c r="I76" s="278">
        <f>I73-I77-I78</f>
        <v>612</v>
      </c>
      <c r="J76" s="279">
        <f aca="true" t="shared" si="21" ref="J76:P76">J73-J77-J78</f>
        <v>792</v>
      </c>
      <c r="K76" s="127">
        <f t="shared" si="21"/>
        <v>576</v>
      </c>
      <c r="L76" s="277">
        <f t="shared" si="21"/>
        <v>828</v>
      </c>
      <c r="M76" s="278">
        <f t="shared" si="21"/>
        <v>396</v>
      </c>
      <c r="N76" s="279">
        <f t="shared" si="21"/>
        <v>558</v>
      </c>
      <c r="O76" s="127">
        <f t="shared" si="21"/>
        <v>540</v>
      </c>
      <c r="P76" s="233">
        <f t="shared" si="21"/>
        <v>0</v>
      </c>
      <c r="Q76" s="10">
        <f>SUM(I76:P76)/36</f>
        <v>119.5</v>
      </c>
    </row>
    <row r="77" spans="1:17" s="10" customFormat="1" ht="10.5" customHeight="1">
      <c r="A77" s="234"/>
      <c r="B77" s="143"/>
      <c r="C77" s="24"/>
      <c r="D77" s="24"/>
      <c r="E77" s="25"/>
      <c r="F77" s="383"/>
      <c r="G77" s="388" t="s">
        <v>215</v>
      </c>
      <c r="H77" s="389"/>
      <c r="I77" s="12">
        <f>I66+I61+I57+I53+I49+I71</f>
        <v>0</v>
      </c>
      <c r="J77" s="12">
        <f aca="true" t="shared" si="22" ref="J77:P77">J66+J61+J57+J53+J49+J71</f>
        <v>0</v>
      </c>
      <c r="K77" s="12">
        <f t="shared" si="22"/>
        <v>0</v>
      </c>
      <c r="L77" s="12">
        <f t="shared" si="22"/>
        <v>0</v>
      </c>
      <c r="M77" s="12">
        <f t="shared" si="22"/>
        <v>36</v>
      </c>
      <c r="N77" s="12">
        <f t="shared" si="22"/>
        <v>108</v>
      </c>
      <c r="O77" s="12">
        <f t="shared" si="22"/>
        <v>144</v>
      </c>
      <c r="P77" s="12">
        <f t="shared" si="22"/>
        <v>0</v>
      </c>
      <c r="Q77" s="10">
        <f>SUM(I77:P77)/36</f>
        <v>8</v>
      </c>
    </row>
    <row r="78" spans="1:17" s="10" customFormat="1" ht="12.75" customHeight="1">
      <c r="A78" s="234"/>
      <c r="B78" s="143"/>
      <c r="C78" s="24"/>
      <c r="D78" s="24"/>
      <c r="E78" s="25"/>
      <c r="F78" s="383"/>
      <c r="G78" s="388" t="s">
        <v>216</v>
      </c>
      <c r="H78" s="389"/>
      <c r="I78" s="12">
        <f>I67+I62+I58+I54+I50+I72</f>
        <v>0</v>
      </c>
      <c r="J78" s="12">
        <f aca="true" t="shared" si="23" ref="J78:P78">J67+J62+J58+J54+J50+J72</f>
        <v>0</v>
      </c>
      <c r="K78" s="12">
        <f t="shared" si="23"/>
        <v>0</v>
      </c>
      <c r="L78" s="12">
        <f t="shared" si="23"/>
        <v>0</v>
      </c>
      <c r="M78" s="12">
        <f t="shared" si="23"/>
        <v>144</v>
      </c>
      <c r="N78" s="12">
        <f t="shared" si="23"/>
        <v>198</v>
      </c>
      <c r="O78" s="12">
        <f t="shared" si="23"/>
        <v>396</v>
      </c>
      <c r="P78" s="12">
        <f t="shared" si="23"/>
        <v>0</v>
      </c>
      <c r="Q78" s="10">
        <f>SUM(I78:P78)/36</f>
        <v>20.5</v>
      </c>
    </row>
    <row r="79" spans="1:16" s="10" customFormat="1" ht="12.75">
      <c r="A79" s="234"/>
      <c r="B79" s="143"/>
      <c r="C79" s="24"/>
      <c r="D79" s="24"/>
      <c r="E79" s="25"/>
      <c r="F79" s="383"/>
      <c r="G79" s="388" t="s">
        <v>217</v>
      </c>
      <c r="H79" s="389"/>
      <c r="I79" s="84">
        <v>0</v>
      </c>
      <c r="J79" s="13">
        <v>0</v>
      </c>
      <c r="K79" s="12">
        <v>0</v>
      </c>
      <c r="L79" s="13">
        <v>0</v>
      </c>
      <c r="M79" s="12">
        <v>0</v>
      </c>
      <c r="N79" s="13">
        <v>0</v>
      </c>
      <c r="O79" s="12">
        <v>0</v>
      </c>
      <c r="P79" s="195" t="s">
        <v>273</v>
      </c>
    </row>
    <row r="80" spans="1:17" s="10" customFormat="1" ht="12.75">
      <c r="A80" s="234"/>
      <c r="B80" s="143"/>
      <c r="C80" s="24"/>
      <c r="D80" s="24"/>
      <c r="E80" s="25"/>
      <c r="F80" s="383"/>
      <c r="G80" s="388" t="s">
        <v>58</v>
      </c>
      <c r="H80" s="389"/>
      <c r="I80" s="84">
        <v>0</v>
      </c>
      <c r="J80" s="13">
        <v>6</v>
      </c>
      <c r="K80" s="12">
        <v>3</v>
      </c>
      <c r="L80" s="13">
        <v>3</v>
      </c>
      <c r="M80" s="12">
        <v>5</v>
      </c>
      <c r="N80" s="13">
        <v>2</v>
      </c>
      <c r="O80" s="12">
        <v>4</v>
      </c>
      <c r="P80" s="16">
        <v>0</v>
      </c>
      <c r="Q80" s="10">
        <f>SUM(I80:P80)</f>
        <v>23</v>
      </c>
    </row>
    <row r="81" spans="1:17" s="10" customFormat="1" ht="11.25" customHeight="1">
      <c r="A81" s="234"/>
      <c r="B81" s="143"/>
      <c r="C81" s="24"/>
      <c r="D81" s="24"/>
      <c r="E81" s="25"/>
      <c r="F81" s="384"/>
      <c r="G81" s="399" t="s">
        <v>218</v>
      </c>
      <c r="H81" s="389"/>
      <c r="I81" s="152">
        <v>4</v>
      </c>
      <c r="J81" s="13">
        <v>6</v>
      </c>
      <c r="K81" s="153">
        <v>3</v>
      </c>
      <c r="L81" s="13">
        <v>7</v>
      </c>
      <c r="M81" s="12">
        <v>2</v>
      </c>
      <c r="N81" s="13">
        <v>8</v>
      </c>
      <c r="O81" s="12">
        <v>7</v>
      </c>
      <c r="P81" s="154">
        <v>0</v>
      </c>
      <c r="Q81" s="10">
        <f>SUM(I81:P81)</f>
        <v>37</v>
      </c>
    </row>
    <row r="82" spans="1:17" s="10" customFormat="1" ht="13.5" thickBot="1">
      <c r="A82" s="235"/>
      <c r="B82" s="144"/>
      <c r="C82" s="145"/>
      <c r="D82" s="145"/>
      <c r="E82" s="236"/>
      <c r="F82" s="385"/>
      <c r="G82" s="397" t="s">
        <v>219</v>
      </c>
      <c r="H82" s="398"/>
      <c r="I82" s="237">
        <v>1</v>
      </c>
      <c r="J82" s="238">
        <v>0</v>
      </c>
      <c r="K82" s="239">
        <v>1</v>
      </c>
      <c r="L82" s="238">
        <v>0</v>
      </c>
      <c r="M82" s="240">
        <v>1</v>
      </c>
      <c r="N82" s="238">
        <v>0</v>
      </c>
      <c r="O82" s="240">
        <v>0</v>
      </c>
      <c r="P82" s="241">
        <v>0</v>
      </c>
      <c r="Q82" s="10">
        <f>SUM(I82:P82)</f>
        <v>3</v>
      </c>
    </row>
    <row r="83" spans="1:16" s="10" customFormat="1" ht="21.75" customHeight="1" thickTop="1">
      <c r="A83" s="21"/>
      <c r="B83" s="7"/>
      <c r="C83" s="7"/>
      <c r="D83" s="7"/>
      <c r="E83" s="7"/>
      <c r="F83" s="7"/>
      <c r="G83" s="7"/>
      <c r="H83" s="7"/>
      <c r="I83" s="7"/>
      <c r="J83" s="7"/>
      <c r="K83" s="7"/>
      <c r="L83" s="7"/>
      <c r="M83" s="7"/>
      <c r="N83" s="7"/>
      <c r="O83" s="7"/>
      <c r="P83" s="7"/>
    </row>
    <row r="84" spans="1:17" s="10" customFormat="1" ht="12.75">
      <c r="A84" s="21"/>
      <c r="B84" s="7"/>
      <c r="C84" s="7"/>
      <c r="D84" s="7"/>
      <c r="E84" s="7"/>
      <c r="F84" s="7"/>
      <c r="G84" s="7"/>
      <c r="H84" s="7"/>
      <c r="I84" s="7"/>
      <c r="J84" s="7"/>
      <c r="K84" s="7"/>
      <c r="L84" s="7"/>
      <c r="M84" s="7"/>
      <c r="N84" s="7"/>
      <c r="O84" s="7"/>
      <c r="P84" s="7"/>
      <c r="Q84" s="7"/>
    </row>
    <row r="85" ht="12.75"/>
    <row r="86" ht="12.75"/>
    <row r="87" ht="12.75"/>
    <row r="88" ht="12.75"/>
  </sheetData>
  <sheetProtection/>
  <mergeCells count="31">
    <mergeCell ref="F4:F5"/>
    <mergeCell ref="N4:N5"/>
    <mergeCell ref="D2:H2"/>
    <mergeCell ref="A2:A5"/>
    <mergeCell ref="B2:B5"/>
    <mergeCell ref="F3:H3"/>
    <mergeCell ref="P4:P5"/>
    <mergeCell ref="G4:H4"/>
    <mergeCell ref="O4:O5"/>
    <mergeCell ref="C2:C5"/>
    <mergeCell ref="O3:P3"/>
    <mergeCell ref="I2:P2"/>
    <mergeCell ref="L4:L5"/>
    <mergeCell ref="G82:H82"/>
    <mergeCell ref="G81:H81"/>
    <mergeCell ref="M4:M5"/>
    <mergeCell ref="M3:N3"/>
    <mergeCell ref="I4:I5"/>
    <mergeCell ref="I3:J3"/>
    <mergeCell ref="G77:H77"/>
    <mergeCell ref="K3:L3"/>
    <mergeCell ref="D3:D5"/>
    <mergeCell ref="A76:E76"/>
    <mergeCell ref="G76:H76"/>
    <mergeCell ref="J4:J5"/>
    <mergeCell ref="F76:F82"/>
    <mergeCell ref="K4:K5"/>
    <mergeCell ref="G79:H79"/>
    <mergeCell ref="E3:E5"/>
    <mergeCell ref="G78:H78"/>
    <mergeCell ref="G80:H80"/>
  </mergeCells>
  <printOptions/>
  <pageMargins left="0.2362204724409449" right="0.2755905511811024" top="0.2362204724409449" bottom="0.2755905511811024" header="0.1968503937007874" footer="0.2362204724409449"/>
  <pageSetup fitToHeight="1" fitToWidth="1" horizontalDpi="600" verticalDpi="600" orientation="portrait" paperSize="8" scale="82" r:id="rId2"/>
  <ignoredErrors>
    <ignoredError sqref="Q19" formulaRang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BK33"/>
  <sheetViews>
    <sheetView zoomScalePageLayoutView="0" workbookViewId="0" topLeftCell="A10">
      <selection activeCell="BT13" sqref="BT13"/>
    </sheetView>
  </sheetViews>
  <sheetFormatPr defaultColWidth="2.25390625" defaultRowHeight="12.75"/>
  <cols>
    <col min="1" max="53" width="2.75390625" style="0" customWidth="1"/>
    <col min="54" max="54" width="2.375" style="0" customWidth="1"/>
    <col min="55" max="55" width="6.375" style="0" customWidth="1"/>
    <col min="56" max="56" width="4.125" style="0" customWidth="1"/>
    <col min="57" max="57" width="2.25390625" style="0" customWidth="1"/>
    <col min="58" max="58" width="6.875" style="0" customWidth="1"/>
    <col min="59" max="59" width="2.75390625" style="0" customWidth="1"/>
    <col min="60" max="60" width="1.875" style="0" customWidth="1"/>
    <col min="61" max="61" width="2.125" style="0" customWidth="1"/>
    <col min="62" max="62" width="2.75390625" style="0" customWidth="1"/>
    <col min="63" max="63" width="3.625" style="0" customWidth="1"/>
  </cols>
  <sheetData>
    <row r="1" spans="4:62" ht="25.5">
      <c r="D1" s="194"/>
      <c r="E1" s="8" t="s">
        <v>223</v>
      </c>
      <c r="F1" s="8"/>
      <c r="G1" s="8"/>
      <c r="H1" s="8"/>
      <c r="I1" s="8"/>
      <c r="J1" s="8"/>
      <c r="K1" s="8"/>
      <c r="L1" s="8"/>
      <c r="M1" s="8"/>
      <c r="N1" s="8"/>
      <c r="O1" s="8"/>
      <c r="P1" s="193"/>
      <c r="Q1" s="8"/>
      <c r="R1" s="8"/>
      <c r="S1" s="8"/>
      <c r="T1" s="8"/>
      <c r="U1" s="8"/>
      <c r="V1" s="8"/>
      <c r="W1" s="7"/>
      <c r="X1" s="7"/>
      <c r="Y1" s="7"/>
      <c r="AV1" s="184" t="s">
        <v>135</v>
      </c>
      <c r="AW1" s="184"/>
      <c r="AX1" s="184"/>
      <c r="AY1" s="184"/>
      <c r="AZ1" s="184"/>
      <c r="BA1" s="184"/>
      <c r="BB1" s="184"/>
      <c r="BC1" s="71"/>
      <c r="BD1" s="71"/>
      <c r="BE1" s="71"/>
      <c r="BF1" s="71"/>
      <c r="BG1" s="71"/>
      <c r="BH1" s="71"/>
      <c r="BI1" s="71"/>
      <c r="BJ1" s="71"/>
    </row>
    <row r="2" spans="4:62" ht="12.75">
      <c r="D2" s="194"/>
      <c r="E2" s="8"/>
      <c r="F2" s="8"/>
      <c r="G2" s="8"/>
      <c r="H2" s="8"/>
      <c r="I2" s="8"/>
      <c r="J2" s="8"/>
      <c r="K2" s="8"/>
      <c r="L2" s="8"/>
      <c r="M2" s="8"/>
      <c r="N2" s="8"/>
      <c r="O2" s="8"/>
      <c r="P2" s="8"/>
      <c r="Q2" s="8"/>
      <c r="R2" s="8"/>
      <c r="S2" s="8"/>
      <c r="T2" s="8"/>
      <c r="U2" s="8"/>
      <c r="V2" s="8"/>
      <c r="W2" s="7"/>
      <c r="X2" s="7"/>
      <c r="Y2" s="7"/>
      <c r="AV2" s="184" t="s">
        <v>161</v>
      </c>
      <c r="AW2" s="184"/>
      <c r="AX2" s="184"/>
      <c r="AY2" s="184"/>
      <c r="AZ2" s="184"/>
      <c r="BA2" s="184"/>
      <c r="BB2" s="184"/>
      <c r="BC2" s="184"/>
      <c r="BD2" s="184"/>
      <c r="BE2" s="184"/>
      <c r="BF2" s="185" t="s">
        <v>172</v>
      </c>
      <c r="BG2" s="185"/>
      <c r="BH2" s="185"/>
      <c r="BI2" s="185"/>
      <c r="BJ2" s="185"/>
    </row>
    <row r="3" spans="4:62" ht="12.75">
      <c r="D3" s="194"/>
      <c r="E3" s="8" t="s">
        <v>275</v>
      </c>
      <c r="F3" s="8"/>
      <c r="G3" s="8"/>
      <c r="H3" s="8"/>
      <c r="I3" s="8"/>
      <c r="J3" s="8"/>
      <c r="K3" s="8"/>
      <c r="L3" s="8"/>
      <c r="M3" s="8"/>
      <c r="N3" s="8"/>
      <c r="O3" s="8"/>
      <c r="P3" s="8"/>
      <c r="Q3" s="8"/>
      <c r="R3" s="8"/>
      <c r="S3" s="8"/>
      <c r="T3" s="8"/>
      <c r="U3" s="8"/>
      <c r="V3" s="8"/>
      <c r="W3" s="7"/>
      <c r="X3" s="7"/>
      <c r="Y3" s="7"/>
      <c r="AV3" s="186"/>
      <c r="AW3" s="186"/>
      <c r="AX3" s="186"/>
      <c r="AY3" s="187"/>
      <c r="AZ3" s="187"/>
      <c r="BA3" s="187"/>
      <c r="BB3" s="187"/>
      <c r="BC3" s="187"/>
      <c r="BD3" s="187"/>
      <c r="BE3" s="187"/>
      <c r="BF3" s="187"/>
      <c r="BG3" s="187"/>
      <c r="BH3" s="186"/>
      <c r="BI3" s="186"/>
      <c r="BJ3" s="186"/>
    </row>
    <row r="4" spans="4:62" ht="12.75">
      <c r="D4" s="194"/>
      <c r="E4" s="8"/>
      <c r="F4" s="8"/>
      <c r="G4" s="8"/>
      <c r="H4" s="8"/>
      <c r="I4" s="8"/>
      <c r="J4" s="8"/>
      <c r="K4" s="8"/>
      <c r="L4" s="8"/>
      <c r="M4" s="8"/>
      <c r="N4" s="8"/>
      <c r="O4" s="8"/>
      <c r="P4" s="8"/>
      <c r="Q4" s="8"/>
      <c r="R4" s="8"/>
      <c r="S4" s="8"/>
      <c r="T4" s="8"/>
      <c r="U4" s="8"/>
      <c r="V4" s="8"/>
      <c r="W4" s="7"/>
      <c r="X4" s="7"/>
      <c r="Y4" s="7"/>
      <c r="AV4" s="71" t="s">
        <v>136</v>
      </c>
      <c r="AW4" s="72">
        <v>29</v>
      </c>
      <c r="AX4" s="71" t="s">
        <v>136</v>
      </c>
      <c r="AY4" s="424" t="s">
        <v>276</v>
      </c>
      <c r="AZ4" s="424"/>
      <c r="BA4" s="424"/>
      <c r="BB4" s="424"/>
      <c r="BC4" s="183"/>
      <c r="BD4" s="183"/>
      <c r="BE4" s="183"/>
      <c r="BF4" s="425">
        <v>2014</v>
      </c>
      <c r="BG4" s="426"/>
      <c r="BH4" s="426"/>
      <c r="BI4" s="426"/>
      <c r="BJ4" s="73" t="s">
        <v>137</v>
      </c>
    </row>
    <row r="5" spans="4:62" ht="12.75">
      <c r="D5" s="194"/>
      <c r="E5" s="8" t="s">
        <v>224</v>
      </c>
      <c r="F5" s="8"/>
      <c r="G5" s="8"/>
      <c r="H5" s="8"/>
      <c r="I5" s="8"/>
      <c r="J5" s="8"/>
      <c r="K5" s="8" t="s">
        <v>274</v>
      </c>
      <c r="L5" s="8"/>
      <c r="M5" s="8"/>
      <c r="N5" s="8"/>
      <c r="O5" s="8"/>
      <c r="P5" s="8"/>
      <c r="Q5" s="8"/>
      <c r="R5" s="8"/>
      <c r="S5" s="8"/>
      <c r="T5" s="8"/>
      <c r="U5" s="8"/>
      <c r="V5" s="8"/>
      <c r="W5" s="7"/>
      <c r="X5" s="7"/>
      <c r="Y5" s="7"/>
      <c r="AV5" s="74" t="s">
        <v>138</v>
      </c>
      <c r="AW5" s="188"/>
      <c r="AX5" s="188"/>
      <c r="AY5" s="188"/>
      <c r="AZ5" s="188"/>
      <c r="BA5" s="188"/>
      <c r="BB5" s="188"/>
      <c r="BC5" s="188"/>
      <c r="BD5" s="75"/>
      <c r="BE5" s="75"/>
      <c r="BF5" s="75"/>
      <c r="BG5" s="76"/>
      <c r="BH5" s="76"/>
      <c r="BI5" s="76"/>
      <c r="BJ5" s="76"/>
    </row>
    <row r="6" spans="1:15" ht="12.75">
      <c r="A6" s="76"/>
      <c r="B6" s="76"/>
      <c r="C6" s="76"/>
      <c r="D6" s="76"/>
      <c r="E6" s="76"/>
      <c r="F6" s="76"/>
      <c r="G6" s="76"/>
      <c r="H6" s="76"/>
      <c r="I6" s="76"/>
      <c r="J6" s="76"/>
      <c r="K6" s="76"/>
      <c r="L6" s="76"/>
      <c r="M6" s="76"/>
      <c r="N6" s="76"/>
      <c r="O6" s="76"/>
    </row>
    <row r="8" ht="12.75">
      <c r="BE8" s="70"/>
    </row>
    <row r="10" ht="30.75" customHeight="1"/>
    <row r="11" ht="30.75" customHeight="1"/>
    <row r="13" ht="65.25" customHeight="1"/>
    <row r="14" spans="2:63" s="26" customFormat="1" ht="26.25" customHeight="1" thickBot="1">
      <c r="B14" s="27"/>
      <c r="C14" s="27"/>
      <c r="D14" s="27"/>
      <c r="E14" s="27"/>
      <c r="F14" s="27"/>
      <c r="G14" s="27"/>
      <c r="H14" s="27"/>
      <c r="I14" s="27"/>
      <c r="J14" s="27"/>
      <c r="K14" s="27"/>
      <c r="L14" s="27"/>
      <c r="M14" s="27"/>
      <c r="N14" s="27"/>
      <c r="O14" s="27"/>
      <c r="P14" s="27"/>
      <c r="Q14" s="27"/>
      <c r="R14" s="27"/>
      <c r="S14" s="28" t="s">
        <v>68</v>
      </c>
      <c r="T14" s="27"/>
      <c r="U14" s="27"/>
      <c r="V14" s="27"/>
      <c r="W14" s="27"/>
      <c r="X14" s="27"/>
      <c r="Y14" s="27"/>
      <c r="Z14" s="27"/>
      <c r="AA14" s="27"/>
      <c r="AB14" s="29"/>
      <c r="AC14" s="29"/>
      <c r="AD14" s="29"/>
      <c r="AE14" s="29"/>
      <c r="AF14" s="29"/>
      <c r="AG14" s="29"/>
      <c r="AH14" s="29"/>
      <c r="AI14" s="29"/>
      <c r="AJ14" s="29"/>
      <c r="AK14" s="29"/>
      <c r="AL14" s="29"/>
      <c r="AR14" s="30"/>
      <c r="AS14" s="30"/>
      <c r="AT14" s="30"/>
      <c r="AU14" s="30"/>
      <c r="AV14" s="30"/>
      <c r="AW14" s="30"/>
      <c r="AX14" s="30"/>
      <c r="AY14" s="30"/>
      <c r="AZ14" s="30"/>
      <c r="BA14" s="30"/>
      <c r="BB14" s="31"/>
      <c r="BC14" s="286" t="s">
        <v>69</v>
      </c>
      <c r="BD14" s="32"/>
      <c r="BE14" s="32"/>
      <c r="BF14" s="32"/>
      <c r="BG14" s="32"/>
      <c r="BH14" s="32"/>
      <c r="BI14" s="32"/>
      <c r="BJ14" s="32"/>
      <c r="BK14" s="33"/>
    </row>
    <row r="15" spans="1:63" s="38" customFormat="1" ht="45" customHeight="1">
      <c r="A15" s="34"/>
      <c r="B15" s="220" t="s">
        <v>70</v>
      </c>
      <c r="C15" s="220"/>
      <c r="D15" s="220"/>
      <c r="E15" s="220"/>
      <c r="F15" s="35"/>
      <c r="G15" s="220" t="s">
        <v>71</v>
      </c>
      <c r="H15" s="220"/>
      <c r="I15" s="220"/>
      <c r="J15" s="35"/>
      <c r="K15" s="220" t="s">
        <v>72</v>
      </c>
      <c r="L15" s="220"/>
      <c r="M15" s="220"/>
      <c r="N15" s="220"/>
      <c r="O15" s="220" t="s">
        <v>73</v>
      </c>
      <c r="P15" s="220"/>
      <c r="Q15" s="220"/>
      <c r="R15" s="220"/>
      <c r="S15" s="35"/>
      <c r="T15" s="35" t="s">
        <v>74</v>
      </c>
      <c r="U15" s="35"/>
      <c r="V15" s="35"/>
      <c r="W15" s="35"/>
      <c r="X15" s="220" t="s">
        <v>75</v>
      </c>
      <c r="Y15" s="220"/>
      <c r="Z15" s="220"/>
      <c r="AA15" s="35"/>
      <c r="AB15" s="220" t="s">
        <v>76</v>
      </c>
      <c r="AC15" s="220"/>
      <c r="AD15" s="220"/>
      <c r="AE15" s="220"/>
      <c r="AF15" s="35"/>
      <c r="AG15" s="220" t="s">
        <v>77</v>
      </c>
      <c r="AH15" s="220"/>
      <c r="AI15" s="220"/>
      <c r="AJ15" s="35"/>
      <c r="AK15" s="220" t="s">
        <v>78</v>
      </c>
      <c r="AL15" s="220"/>
      <c r="AM15" s="220"/>
      <c r="AN15" s="220"/>
      <c r="AO15" s="220" t="s">
        <v>79</v>
      </c>
      <c r="AP15" s="220"/>
      <c r="AQ15" s="220"/>
      <c r="AR15" s="220" t="s">
        <v>80</v>
      </c>
      <c r="AS15" s="35" t="s">
        <v>81</v>
      </c>
      <c r="AT15" s="220" t="s">
        <v>82</v>
      </c>
      <c r="AU15" s="220"/>
      <c r="AV15" s="220"/>
      <c r="AW15" s="35"/>
      <c r="AX15" s="220" t="s">
        <v>83</v>
      </c>
      <c r="AY15" s="220"/>
      <c r="AZ15" s="220"/>
      <c r="BA15" s="197"/>
      <c r="BB15" s="36" t="s">
        <v>84</v>
      </c>
      <c r="BC15" s="198" t="s">
        <v>85</v>
      </c>
      <c r="BD15" s="196"/>
      <c r="BE15" s="427" t="s">
        <v>86</v>
      </c>
      <c r="BF15" s="422" t="s">
        <v>87</v>
      </c>
      <c r="BG15" s="423"/>
      <c r="BH15" s="224"/>
      <c r="BI15" s="427" t="s">
        <v>88</v>
      </c>
      <c r="BJ15" s="37"/>
      <c r="BK15" s="429" t="s">
        <v>89</v>
      </c>
    </row>
    <row r="16" spans="1:63" s="46" customFormat="1" ht="48" customHeight="1">
      <c r="A16" s="221" t="s">
        <v>84</v>
      </c>
      <c r="B16" s="222" t="s">
        <v>90</v>
      </c>
      <c r="C16" s="223" t="s">
        <v>91</v>
      </c>
      <c r="D16" s="223" t="s">
        <v>92</v>
      </c>
      <c r="E16" s="223" t="s">
        <v>93</v>
      </c>
      <c r="F16" s="223" t="s">
        <v>94</v>
      </c>
      <c r="G16" s="222" t="s">
        <v>95</v>
      </c>
      <c r="H16" s="223" t="s">
        <v>96</v>
      </c>
      <c r="I16" s="223" t="s">
        <v>97</v>
      </c>
      <c r="J16" s="223" t="s">
        <v>98</v>
      </c>
      <c r="K16" s="223" t="s">
        <v>119</v>
      </c>
      <c r="L16" s="223" t="s">
        <v>99</v>
      </c>
      <c r="M16" s="223" t="s">
        <v>100</v>
      </c>
      <c r="N16" s="223" t="s">
        <v>101</v>
      </c>
      <c r="O16" s="222" t="s">
        <v>90</v>
      </c>
      <c r="P16" s="223" t="s">
        <v>91</v>
      </c>
      <c r="Q16" s="223" t="s">
        <v>92</v>
      </c>
      <c r="R16" s="223" t="s">
        <v>93</v>
      </c>
      <c r="S16" s="223" t="s">
        <v>102</v>
      </c>
      <c r="T16" s="223" t="s">
        <v>103</v>
      </c>
      <c r="U16" s="223" t="s">
        <v>104</v>
      </c>
      <c r="V16" s="223" t="s">
        <v>105</v>
      </c>
      <c r="W16" s="223" t="s">
        <v>106</v>
      </c>
      <c r="X16" s="223" t="s">
        <v>107</v>
      </c>
      <c r="Y16" s="223" t="s">
        <v>108</v>
      </c>
      <c r="Z16" s="223" t="s">
        <v>109</v>
      </c>
      <c r="AA16" s="223" t="s">
        <v>110</v>
      </c>
      <c r="AB16" s="223" t="s">
        <v>107</v>
      </c>
      <c r="AC16" s="223" t="s">
        <v>108</v>
      </c>
      <c r="AD16" s="223" t="s">
        <v>109</v>
      </c>
      <c r="AE16" s="223" t="s">
        <v>111</v>
      </c>
      <c r="AF16" s="223" t="s">
        <v>112</v>
      </c>
      <c r="AG16" s="222" t="s">
        <v>95</v>
      </c>
      <c r="AH16" s="223" t="s">
        <v>96</v>
      </c>
      <c r="AI16" s="223" t="s">
        <v>97</v>
      </c>
      <c r="AJ16" s="223" t="s">
        <v>113</v>
      </c>
      <c r="AK16" s="223" t="s">
        <v>114</v>
      </c>
      <c r="AL16" s="223" t="s">
        <v>115</v>
      </c>
      <c r="AM16" s="223" t="s">
        <v>116</v>
      </c>
      <c r="AN16" s="223" t="s">
        <v>117</v>
      </c>
      <c r="AO16" s="222" t="s">
        <v>90</v>
      </c>
      <c r="AP16" s="223" t="s">
        <v>91</v>
      </c>
      <c r="AQ16" s="223" t="s">
        <v>92</v>
      </c>
      <c r="AR16" s="223" t="s">
        <v>93</v>
      </c>
      <c r="AS16" s="223" t="s">
        <v>118</v>
      </c>
      <c r="AT16" s="222" t="s">
        <v>95</v>
      </c>
      <c r="AU16" s="223" t="s">
        <v>96</v>
      </c>
      <c r="AV16" s="223" t="s">
        <v>97</v>
      </c>
      <c r="AW16" s="223" t="s">
        <v>98</v>
      </c>
      <c r="AX16" s="223" t="s">
        <v>119</v>
      </c>
      <c r="AY16" s="223" t="s">
        <v>120</v>
      </c>
      <c r="AZ16" s="223" t="s">
        <v>121</v>
      </c>
      <c r="BA16" s="40" t="s">
        <v>233</v>
      </c>
      <c r="BB16" s="39"/>
      <c r="BC16" s="41" t="s">
        <v>89</v>
      </c>
      <c r="BD16" s="42" t="s">
        <v>122</v>
      </c>
      <c r="BE16" s="428"/>
      <c r="BF16" s="43" t="s">
        <v>123</v>
      </c>
      <c r="BG16" s="44" t="s">
        <v>124</v>
      </c>
      <c r="BH16" s="43" t="s">
        <v>125</v>
      </c>
      <c r="BI16" s="428"/>
      <c r="BJ16" s="45" t="s">
        <v>126</v>
      </c>
      <c r="BK16" s="430"/>
    </row>
    <row r="17" spans="1:63" s="38" customFormat="1" ht="11.25">
      <c r="A17" s="199" t="s">
        <v>230</v>
      </c>
      <c r="B17" s="200">
        <v>1</v>
      </c>
      <c r="C17" s="200">
        <v>2</v>
      </c>
      <c r="D17" s="200">
        <v>3</v>
      </c>
      <c r="E17" s="200">
        <v>4</v>
      </c>
      <c r="F17" s="200">
        <v>5</v>
      </c>
      <c r="G17" s="200">
        <v>6</v>
      </c>
      <c r="H17" s="200">
        <v>7</v>
      </c>
      <c r="I17" s="200">
        <v>8</v>
      </c>
      <c r="J17" s="200">
        <v>9</v>
      </c>
      <c r="K17" s="200">
        <v>10</v>
      </c>
      <c r="L17" s="200">
        <v>11</v>
      </c>
      <c r="M17" s="200">
        <v>12</v>
      </c>
      <c r="N17" s="200">
        <v>13</v>
      </c>
      <c r="O17" s="200">
        <v>14</v>
      </c>
      <c r="P17" s="200">
        <v>15</v>
      </c>
      <c r="Q17" s="200">
        <v>16</v>
      </c>
      <c r="R17" s="200">
        <v>17</v>
      </c>
      <c r="S17" s="200">
        <v>18</v>
      </c>
      <c r="T17" s="200">
        <v>19</v>
      </c>
      <c r="U17" s="200">
        <v>20</v>
      </c>
      <c r="V17" s="200">
        <v>21</v>
      </c>
      <c r="W17" s="200">
        <v>22</v>
      </c>
      <c r="X17" s="200">
        <v>23</v>
      </c>
      <c r="Y17" s="200">
        <v>24</v>
      </c>
      <c r="Z17" s="200">
        <v>25</v>
      </c>
      <c r="AA17" s="200">
        <v>26</v>
      </c>
      <c r="AB17" s="200">
        <v>27</v>
      </c>
      <c r="AC17" s="200">
        <v>28</v>
      </c>
      <c r="AD17" s="205">
        <v>29</v>
      </c>
      <c r="AE17" s="200">
        <v>30</v>
      </c>
      <c r="AF17" s="200">
        <v>31</v>
      </c>
      <c r="AG17" s="200">
        <v>32</v>
      </c>
      <c r="AH17" s="200">
        <v>33</v>
      </c>
      <c r="AI17" s="200">
        <v>43</v>
      </c>
      <c r="AJ17" s="200">
        <v>35</v>
      </c>
      <c r="AK17" s="200">
        <v>36</v>
      </c>
      <c r="AL17" s="200">
        <v>37</v>
      </c>
      <c r="AM17" s="200">
        <v>38</v>
      </c>
      <c r="AN17" s="200">
        <v>39</v>
      </c>
      <c r="AO17" s="200">
        <v>40</v>
      </c>
      <c r="AP17" s="200">
        <v>41</v>
      </c>
      <c r="AQ17" s="200">
        <v>42</v>
      </c>
      <c r="AR17" s="200">
        <v>43</v>
      </c>
      <c r="AS17" s="200">
        <v>44</v>
      </c>
      <c r="AT17" s="200">
        <v>45</v>
      </c>
      <c r="AU17" s="200">
        <v>46</v>
      </c>
      <c r="AV17" s="200">
        <v>47</v>
      </c>
      <c r="AW17" s="200">
        <v>48</v>
      </c>
      <c r="AX17" s="200">
        <v>49</v>
      </c>
      <c r="AY17" s="200">
        <v>50</v>
      </c>
      <c r="AZ17" s="200">
        <v>51</v>
      </c>
      <c r="BA17" s="201">
        <v>52</v>
      </c>
      <c r="BB17" s="47"/>
      <c r="BC17" s="47"/>
      <c r="BD17" s="47">
        <f>BC17*36</f>
        <v>0</v>
      </c>
      <c r="BE17" s="47">
        <f>COUNTIF($B17:$BA17,"::")</f>
        <v>0</v>
      </c>
      <c r="BF17" s="47"/>
      <c r="BG17" s="47"/>
      <c r="BH17" s="47">
        <f>COUNTIF($B17:$BA17,"X")</f>
        <v>0</v>
      </c>
      <c r="BI17" s="47">
        <f>COUNTIF($B17:$BA17,"III")</f>
        <v>0</v>
      </c>
      <c r="BJ17" s="47">
        <f>COUNTIF($B17:$BA17,"==")</f>
        <v>0</v>
      </c>
      <c r="BK17" s="48">
        <f>SUM(BC17:BJ17)-BD17</f>
        <v>0</v>
      </c>
    </row>
    <row r="18" spans="1:63" s="38" customFormat="1" ht="11.25">
      <c r="A18" s="199">
        <v>1</v>
      </c>
      <c r="B18" s="200"/>
      <c r="C18" s="200"/>
      <c r="D18" s="200"/>
      <c r="E18" s="200"/>
      <c r="F18" s="200"/>
      <c r="G18" s="200"/>
      <c r="H18" s="200"/>
      <c r="I18" s="200"/>
      <c r="J18" s="200"/>
      <c r="K18" s="200"/>
      <c r="L18" s="200"/>
      <c r="M18" s="200"/>
      <c r="N18" s="200"/>
      <c r="O18" s="200"/>
      <c r="P18" s="200"/>
      <c r="Q18" s="200"/>
      <c r="R18" s="200" t="s">
        <v>231</v>
      </c>
      <c r="S18" s="200" t="s">
        <v>232</v>
      </c>
      <c r="T18" s="200" t="s">
        <v>232</v>
      </c>
      <c r="U18" s="200"/>
      <c r="V18" s="200"/>
      <c r="W18" s="200"/>
      <c r="X18" s="200"/>
      <c r="Y18" s="200"/>
      <c r="Z18" s="200"/>
      <c r="AA18" s="200"/>
      <c r="AB18" s="200"/>
      <c r="AC18" s="200"/>
      <c r="AD18" s="205"/>
      <c r="AE18" s="200"/>
      <c r="AF18" s="200"/>
      <c r="AG18" s="200"/>
      <c r="AH18" s="200"/>
      <c r="AI18" s="200"/>
      <c r="AJ18" s="200"/>
      <c r="AK18" s="200"/>
      <c r="AL18" s="200"/>
      <c r="AM18" s="200"/>
      <c r="AN18" s="50"/>
      <c r="AO18" s="219"/>
      <c r="AP18" s="219"/>
      <c r="AQ18" s="219"/>
      <c r="AR18" s="50" t="s">
        <v>231</v>
      </c>
      <c r="AS18" s="200" t="s">
        <v>232</v>
      </c>
      <c r="AT18" s="200" t="s">
        <v>232</v>
      </c>
      <c r="AU18" s="200" t="s">
        <v>232</v>
      </c>
      <c r="AV18" s="200" t="s">
        <v>232</v>
      </c>
      <c r="AW18" s="200" t="s">
        <v>232</v>
      </c>
      <c r="AX18" s="200" t="s">
        <v>232</v>
      </c>
      <c r="AY18" s="200" t="s">
        <v>232</v>
      </c>
      <c r="AZ18" s="200" t="s">
        <v>232</v>
      </c>
      <c r="BA18" s="201" t="s">
        <v>232</v>
      </c>
      <c r="BB18" s="47">
        <v>1</v>
      </c>
      <c r="BC18" s="47">
        <v>39</v>
      </c>
      <c r="BD18" s="47">
        <v>1404</v>
      </c>
      <c r="BE18" s="47">
        <v>2</v>
      </c>
      <c r="BF18" s="47">
        <v>0</v>
      </c>
      <c r="BG18" s="47">
        <v>0</v>
      </c>
      <c r="BH18" s="47">
        <v>0</v>
      </c>
      <c r="BI18" s="47">
        <v>0</v>
      </c>
      <c r="BJ18" s="47">
        <v>11</v>
      </c>
      <c r="BK18" s="48">
        <v>52</v>
      </c>
    </row>
    <row r="19" spans="1:63" s="38" customFormat="1" ht="11.25">
      <c r="A19" s="199">
        <v>2</v>
      </c>
      <c r="B19" s="200"/>
      <c r="C19" s="200"/>
      <c r="D19" s="200"/>
      <c r="E19" s="200"/>
      <c r="F19" s="200"/>
      <c r="G19" s="200"/>
      <c r="H19" s="200"/>
      <c r="I19" s="200"/>
      <c r="J19" s="200"/>
      <c r="K19" s="200"/>
      <c r="L19" s="200"/>
      <c r="M19" s="200"/>
      <c r="N19" s="200"/>
      <c r="O19" s="200"/>
      <c r="P19" s="200"/>
      <c r="Q19" s="200"/>
      <c r="R19" s="200" t="s">
        <v>231</v>
      </c>
      <c r="S19" s="200" t="s">
        <v>232</v>
      </c>
      <c r="T19" s="200" t="s">
        <v>232</v>
      </c>
      <c r="U19" s="200"/>
      <c r="V19" s="200"/>
      <c r="W19" s="200"/>
      <c r="X19" s="200"/>
      <c r="Y19" s="200"/>
      <c r="Z19" s="200"/>
      <c r="AA19" s="200"/>
      <c r="AB19" s="200"/>
      <c r="AC19" s="200"/>
      <c r="AD19" s="206"/>
      <c r="AE19" s="200"/>
      <c r="AF19" s="200"/>
      <c r="AG19" s="200"/>
      <c r="AH19" s="200"/>
      <c r="AI19" s="200"/>
      <c r="AJ19" s="200"/>
      <c r="AK19" s="200"/>
      <c r="AL19" s="200"/>
      <c r="AM19" s="200"/>
      <c r="AN19" s="219"/>
      <c r="AO19" s="50" t="s">
        <v>234</v>
      </c>
      <c r="AP19" s="50" t="s">
        <v>235</v>
      </c>
      <c r="AQ19" s="50" t="s">
        <v>235</v>
      </c>
      <c r="AR19" s="50" t="s">
        <v>231</v>
      </c>
      <c r="AS19" s="200" t="s">
        <v>232</v>
      </c>
      <c r="AT19" s="200" t="s">
        <v>232</v>
      </c>
      <c r="AU19" s="200" t="s">
        <v>232</v>
      </c>
      <c r="AV19" s="200" t="s">
        <v>232</v>
      </c>
      <c r="AW19" s="200" t="s">
        <v>232</v>
      </c>
      <c r="AX19" s="200" t="s">
        <v>232</v>
      </c>
      <c r="AY19" s="200" t="s">
        <v>232</v>
      </c>
      <c r="AZ19" s="200" t="s">
        <v>232</v>
      </c>
      <c r="BA19" s="201" t="s">
        <v>232</v>
      </c>
      <c r="BB19" s="47">
        <v>2</v>
      </c>
      <c r="BC19" s="47">
        <v>36</v>
      </c>
      <c r="BD19" s="47">
        <v>1296</v>
      </c>
      <c r="BE19" s="47">
        <v>2</v>
      </c>
      <c r="BF19" s="47">
        <v>1</v>
      </c>
      <c r="BG19" s="47">
        <v>2</v>
      </c>
      <c r="BH19" s="47"/>
      <c r="BI19" s="47"/>
      <c r="BJ19" s="47">
        <v>11</v>
      </c>
      <c r="BK19" s="48">
        <v>52</v>
      </c>
    </row>
    <row r="20" spans="1:63" s="38" customFormat="1" ht="11.25">
      <c r="A20" s="199">
        <v>3</v>
      </c>
      <c r="B20" s="200"/>
      <c r="C20" s="200"/>
      <c r="D20" s="200"/>
      <c r="E20" s="200"/>
      <c r="F20" s="200"/>
      <c r="G20" s="200"/>
      <c r="H20" s="200"/>
      <c r="I20" s="200"/>
      <c r="J20" s="200"/>
      <c r="K20" s="50"/>
      <c r="L20" s="50"/>
      <c r="M20" s="50"/>
      <c r="N20" s="50"/>
      <c r="O20" s="50"/>
      <c r="P20" s="50"/>
      <c r="Q20" s="50"/>
      <c r="R20" s="205" t="s">
        <v>231</v>
      </c>
      <c r="S20" s="205" t="s">
        <v>232</v>
      </c>
      <c r="T20" s="205" t="s">
        <v>232</v>
      </c>
      <c r="U20" s="200"/>
      <c r="V20" s="200"/>
      <c r="W20" s="200"/>
      <c r="X20" s="200"/>
      <c r="Y20" s="200"/>
      <c r="AA20" s="50"/>
      <c r="AB20" s="50" t="s">
        <v>236</v>
      </c>
      <c r="AC20" s="200" t="s">
        <v>236</v>
      </c>
      <c r="AD20" s="50" t="s">
        <v>237</v>
      </c>
      <c r="AE20" s="50" t="s">
        <v>237</v>
      </c>
      <c r="AF20" s="50" t="s">
        <v>237</v>
      </c>
      <c r="AG20" s="50" t="s">
        <v>237</v>
      </c>
      <c r="AH20" s="50" t="s">
        <v>237</v>
      </c>
      <c r="AI20" s="50"/>
      <c r="AJ20" s="50"/>
      <c r="AK20" s="50"/>
      <c r="AL20" s="205"/>
      <c r="AM20" s="50"/>
      <c r="AN20" s="219"/>
      <c r="AO20" s="219"/>
      <c r="AP20" s="219"/>
      <c r="AQ20" s="219"/>
      <c r="AR20" s="219"/>
      <c r="AS20" s="205" t="s">
        <v>231</v>
      </c>
      <c r="AT20" s="200" t="s">
        <v>232</v>
      </c>
      <c r="AU20" s="200" t="s">
        <v>232</v>
      </c>
      <c r="AV20" s="200" t="s">
        <v>232</v>
      </c>
      <c r="AW20" s="200" t="s">
        <v>232</v>
      </c>
      <c r="AX20" s="200" t="s">
        <v>232</v>
      </c>
      <c r="AY20" s="200" t="s">
        <v>232</v>
      </c>
      <c r="AZ20" s="200" t="s">
        <v>232</v>
      </c>
      <c r="BA20" s="201" t="s">
        <v>232</v>
      </c>
      <c r="BB20" s="47">
        <v>3</v>
      </c>
      <c r="BC20" s="47">
        <v>33</v>
      </c>
      <c r="BD20" s="47">
        <v>1188</v>
      </c>
      <c r="BE20" s="51">
        <v>2</v>
      </c>
      <c r="BF20" s="47">
        <v>2</v>
      </c>
      <c r="BG20" s="47">
        <v>5</v>
      </c>
      <c r="BH20" s="47">
        <v>0</v>
      </c>
      <c r="BI20" s="47">
        <v>0</v>
      </c>
      <c r="BJ20" s="51">
        <v>10</v>
      </c>
      <c r="BK20" s="48">
        <v>52</v>
      </c>
    </row>
    <row r="21" spans="1:63" s="38" customFormat="1" ht="12" thickBot="1">
      <c r="A21" s="202">
        <v>4</v>
      </c>
      <c r="B21" s="52"/>
      <c r="C21" s="52"/>
      <c r="D21" s="52"/>
      <c r="E21" s="52"/>
      <c r="F21" s="203"/>
      <c r="G21" s="203"/>
      <c r="H21" s="203"/>
      <c r="I21" s="203"/>
      <c r="J21" s="203"/>
      <c r="K21" s="203"/>
      <c r="L21" s="203"/>
      <c r="M21" s="203"/>
      <c r="N21" s="52"/>
      <c r="O21" s="52"/>
      <c r="P21" s="52"/>
      <c r="Q21" s="52"/>
      <c r="R21" s="207"/>
      <c r="S21" s="207" t="s">
        <v>232</v>
      </c>
      <c r="T21" s="203" t="s">
        <v>232</v>
      </c>
      <c r="U21" s="52"/>
      <c r="V21" s="52"/>
      <c r="W21" s="52"/>
      <c r="X21" s="52"/>
      <c r="Y21" s="52" t="s">
        <v>239</v>
      </c>
      <c r="Z21" s="52" t="s">
        <v>240</v>
      </c>
      <c r="AA21" s="52" t="s">
        <v>240</v>
      </c>
      <c r="AB21" s="203" t="s">
        <v>241</v>
      </c>
      <c r="AC21" s="203" t="s">
        <v>242</v>
      </c>
      <c r="AD21" s="203" t="s">
        <v>242</v>
      </c>
      <c r="AE21" s="52" t="s">
        <v>243</v>
      </c>
      <c r="AF21" s="52" t="s">
        <v>244</v>
      </c>
      <c r="AG21" s="207" t="s">
        <v>244</v>
      </c>
      <c r="AH21" s="207" t="s">
        <v>231</v>
      </c>
      <c r="AI21" s="203" t="s">
        <v>129</v>
      </c>
      <c r="AJ21" s="203" t="s">
        <v>129</v>
      </c>
      <c r="AK21" s="203" t="s">
        <v>129</v>
      </c>
      <c r="AL21" s="203" t="s">
        <v>129</v>
      </c>
      <c r="AM21" s="52" t="s">
        <v>238</v>
      </c>
      <c r="AN21" s="52" t="s">
        <v>238</v>
      </c>
      <c r="AO21" s="208" t="s">
        <v>238</v>
      </c>
      <c r="AP21" s="208" t="s">
        <v>238</v>
      </c>
      <c r="AQ21" s="207" t="s">
        <v>127</v>
      </c>
      <c r="AR21" s="207" t="s">
        <v>127</v>
      </c>
      <c r="AS21" s="207"/>
      <c r="AT21" s="204"/>
      <c r="AU21" s="204"/>
      <c r="AV21" s="204"/>
      <c r="AW21" s="204"/>
      <c r="AX21" s="200"/>
      <c r="AY21" s="200"/>
      <c r="AZ21" s="200"/>
      <c r="BA21" s="201"/>
      <c r="BB21" s="47">
        <v>4</v>
      </c>
      <c r="BC21" s="47">
        <v>21</v>
      </c>
      <c r="BD21" s="47">
        <v>756</v>
      </c>
      <c r="BE21" s="47">
        <v>1</v>
      </c>
      <c r="BF21" s="47">
        <v>3</v>
      </c>
      <c r="BG21" s="47">
        <v>6</v>
      </c>
      <c r="BH21" s="47">
        <v>4</v>
      </c>
      <c r="BI21" s="47">
        <v>6</v>
      </c>
      <c r="BJ21" s="47">
        <v>2</v>
      </c>
      <c r="BK21" s="48">
        <v>43</v>
      </c>
    </row>
    <row r="22" spans="26:63" ht="13.5" thickBot="1">
      <c r="Z22" s="53"/>
      <c r="AX22" s="54" t="s">
        <v>128</v>
      </c>
      <c r="AY22" s="55"/>
      <c r="AZ22" s="55"/>
      <c r="BA22" s="56"/>
      <c r="BB22" s="57"/>
      <c r="BC22" s="58">
        <f>BC21+BC20+BC19+BC18</f>
        <v>129</v>
      </c>
      <c r="BD22" s="58">
        <f>BD21+BD20+BD19+BD18</f>
        <v>4644</v>
      </c>
      <c r="BE22" s="58">
        <f>BE21+BE20+BE19+BE18</f>
        <v>7</v>
      </c>
      <c r="BF22" s="58">
        <f>BF21+BF20+BF19+BF18</f>
        <v>6</v>
      </c>
      <c r="BG22" s="58">
        <f>BG21+BG20+BG19+BG18</f>
        <v>13</v>
      </c>
      <c r="BH22" s="58">
        <f>SUM(BH17:BH21)</f>
        <v>4</v>
      </c>
      <c r="BI22" s="58">
        <v>6</v>
      </c>
      <c r="BJ22" s="58">
        <f>BJ21+BJ20+BJ19+BJ18</f>
        <v>34</v>
      </c>
      <c r="BK22" s="59">
        <f>BK21+BK20+BK19+BK18</f>
        <v>199</v>
      </c>
    </row>
    <row r="23" spans="9:63" ht="12.75" customHeight="1">
      <c r="I23" s="415"/>
      <c r="J23" s="416"/>
      <c r="K23" s="416"/>
      <c r="L23" s="416"/>
      <c r="M23" s="416"/>
      <c r="N23" s="416"/>
      <c r="O23" s="416"/>
      <c r="P23" s="416"/>
      <c r="Q23" s="416"/>
      <c r="R23" s="416"/>
      <c r="S23" s="416"/>
      <c r="T23" s="416"/>
      <c r="U23" s="417"/>
      <c r="V23" s="418"/>
      <c r="W23" s="418"/>
      <c r="X23" s="418"/>
      <c r="Y23" s="418"/>
      <c r="Z23" s="418"/>
      <c r="AA23" s="418"/>
      <c r="AB23" s="418"/>
      <c r="AC23" s="418"/>
      <c r="AD23" s="418"/>
      <c r="AE23" s="418"/>
      <c r="AF23" s="418"/>
      <c r="AG23" s="60"/>
      <c r="AH23" s="60"/>
      <c r="AY23" s="419"/>
      <c r="AZ23" s="419"/>
      <c r="BA23" s="419"/>
      <c r="BB23" s="419"/>
      <c r="BC23" s="419"/>
      <c r="BD23" s="419"/>
      <c r="BG23" s="419"/>
      <c r="BH23" s="419"/>
      <c r="BI23" s="419"/>
      <c r="BJ23" s="419"/>
      <c r="BK23" s="419"/>
    </row>
    <row r="24" spans="26:63" ht="12.75" customHeight="1">
      <c r="Z24" s="421"/>
      <c r="AA24" s="421"/>
      <c r="AB24" s="421"/>
      <c r="AC24" s="421"/>
      <c r="AD24" s="421"/>
      <c r="AY24" s="420"/>
      <c r="AZ24" s="420"/>
      <c r="BA24" s="420"/>
      <c r="BB24" s="420"/>
      <c r="BC24" s="420"/>
      <c r="BD24" s="420"/>
      <c r="BG24" s="420"/>
      <c r="BH24" s="420"/>
      <c r="BI24" s="420"/>
      <c r="BJ24" s="420"/>
      <c r="BK24" s="420"/>
    </row>
    <row r="25" spans="26:63" ht="12.75">
      <c r="Z25" s="421"/>
      <c r="AA25" s="421"/>
      <c r="AB25" s="421"/>
      <c r="AC25" s="421"/>
      <c r="AD25" s="421"/>
      <c r="AX25" s="61"/>
      <c r="AY25" s="420"/>
      <c r="AZ25" s="420"/>
      <c r="BA25" s="420"/>
      <c r="BB25" s="420"/>
      <c r="BC25" s="420"/>
      <c r="BD25" s="420"/>
      <c r="BG25" s="420"/>
      <c r="BH25" s="420"/>
      <c r="BI25" s="420"/>
      <c r="BJ25" s="420"/>
      <c r="BK25" s="420"/>
    </row>
    <row r="26" spans="26:63" ht="12.75">
      <c r="Z26" s="421"/>
      <c r="AA26" s="421"/>
      <c r="AB26" s="421"/>
      <c r="AC26" s="421"/>
      <c r="AD26" s="421"/>
      <c r="AY26" s="420"/>
      <c r="AZ26" s="420"/>
      <c r="BA26" s="420"/>
      <c r="BB26" s="420"/>
      <c r="BC26" s="420"/>
      <c r="BD26" s="420"/>
      <c r="BG26" s="420"/>
      <c r="BH26" s="420"/>
      <c r="BI26" s="420"/>
      <c r="BJ26" s="420"/>
      <c r="BK26" s="420"/>
    </row>
    <row r="27" spans="6:63" ht="12.75">
      <c r="F27" s="49"/>
      <c r="L27" s="211" t="s">
        <v>245</v>
      </c>
      <c r="Q27" s="77"/>
      <c r="S27" s="49" t="s">
        <v>246</v>
      </c>
      <c r="V27" s="78"/>
      <c r="Z27" s="49" t="s">
        <v>231</v>
      </c>
      <c r="AB27" s="79"/>
      <c r="AG27" s="49" t="s">
        <v>129</v>
      </c>
      <c r="AH27" s="80"/>
      <c r="AI27" s="61"/>
      <c r="AJ27" s="61"/>
      <c r="AK27" s="61"/>
      <c r="AL27" s="61"/>
      <c r="AM27" s="61"/>
      <c r="AN27" s="49" t="s">
        <v>232</v>
      </c>
      <c r="AO27" s="81"/>
      <c r="AP27" s="61"/>
      <c r="AQ27" s="61"/>
      <c r="AR27" s="61"/>
      <c r="AS27" s="61"/>
      <c r="AT27" s="61"/>
      <c r="AU27" s="83" t="s">
        <v>139</v>
      </c>
      <c r="AV27" s="61"/>
      <c r="AW27" s="61"/>
      <c r="AX27" s="61"/>
      <c r="AY27" s="61"/>
      <c r="AZ27" s="61"/>
      <c r="BA27" s="64"/>
      <c r="BB27" s="49" t="s">
        <v>127</v>
      </c>
      <c r="BC27" s="61"/>
      <c r="BD27" s="61"/>
      <c r="BE27" s="61"/>
      <c r="BF27" s="61"/>
      <c r="BG27" s="61"/>
      <c r="BH27" s="61"/>
      <c r="BI27" s="62"/>
      <c r="BJ27" s="61"/>
      <c r="BK27" s="61"/>
    </row>
    <row r="28" spans="6:54" ht="12.75">
      <c r="F28" s="61"/>
      <c r="L28" s="77"/>
      <c r="Q28" s="77"/>
      <c r="V28" s="78"/>
      <c r="W28" s="61"/>
      <c r="AB28" s="79"/>
      <c r="AG28" s="62"/>
      <c r="AH28" s="80"/>
      <c r="AM28" s="61"/>
      <c r="AO28" s="81"/>
      <c r="AS28" s="61"/>
      <c r="AU28" s="81"/>
      <c r="AZ28" s="63"/>
      <c r="BA28" s="82"/>
      <c r="BB28" s="64"/>
    </row>
    <row r="32" ht="12.75">
      <c r="Q32" s="65"/>
    </row>
    <row r="33" ht="12.75">
      <c r="Z33" s="65"/>
    </row>
  </sheetData>
  <sheetProtection/>
  <mergeCells count="11">
    <mergeCell ref="AY4:BB4"/>
    <mergeCell ref="BF4:BI4"/>
    <mergeCell ref="BE15:BE16"/>
    <mergeCell ref="BI15:BI16"/>
    <mergeCell ref="BK15:BK16"/>
    <mergeCell ref="I23:T23"/>
    <mergeCell ref="U23:AF23"/>
    <mergeCell ref="BG23:BK26"/>
    <mergeCell ref="AY23:BD26"/>
    <mergeCell ref="Z24:AD26"/>
    <mergeCell ref="BF15:BG15"/>
  </mergeCells>
  <printOptions/>
  <pageMargins left="0.25" right="0.25" top="0.75" bottom="0.75" header="0.3" footer="0.3"/>
  <pageSetup fitToHeight="1" fitToWidth="1" horizontalDpi="600" verticalDpi="600" orientation="portrait" paperSize="8"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zoomScale="75" zoomScaleNormal="75" zoomScalePageLayoutView="0" workbookViewId="0" topLeftCell="A1">
      <selection activeCell="J22" sqref="J22"/>
    </sheetView>
  </sheetViews>
  <sheetFormatPr defaultColWidth="9.00390625" defaultRowHeight="12.75"/>
  <cols>
    <col min="1" max="1" width="4.00390625" style="0" customWidth="1"/>
    <col min="2" max="2" width="47.00390625" style="0" customWidth="1"/>
    <col min="3" max="3" width="8.75390625" style="0" customWidth="1"/>
    <col min="4" max="4" width="5.875" style="0" customWidth="1"/>
    <col min="5" max="5" width="4.75390625" style="0" customWidth="1"/>
    <col min="6" max="6" width="64.375" style="0" customWidth="1"/>
  </cols>
  <sheetData>
    <row r="1" spans="1:6" ht="16.5" thickBot="1">
      <c r="A1" s="85"/>
      <c r="B1" s="113" t="s">
        <v>157</v>
      </c>
      <c r="C1" s="85"/>
      <c r="D1" s="85"/>
      <c r="E1" s="113" t="s">
        <v>140</v>
      </c>
      <c r="F1" s="113"/>
    </row>
    <row r="2" spans="1:6" ht="29.25" customHeight="1">
      <c r="A2" s="89" t="s">
        <v>141</v>
      </c>
      <c r="B2" s="226" t="s">
        <v>272</v>
      </c>
      <c r="C2" s="98" t="s">
        <v>143</v>
      </c>
      <c r="D2" s="99" t="s">
        <v>144</v>
      </c>
      <c r="E2" s="114" t="s">
        <v>141</v>
      </c>
      <c r="F2" s="122" t="s">
        <v>142</v>
      </c>
    </row>
    <row r="3" spans="1:6" ht="14.25">
      <c r="A3" s="90" t="s">
        <v>145</v>
      </c>
      <c r="B3" s="94" t="s">
        <v>156</v>
      </c>
      <c r="C3" s="94"/>
      <c r="D3" s="101">
        <v>6</v>
      </c>
      <c r="E3" s="115" t="s">
        <v>145</v>
      </c>
      <c r="F3" s="118" t="s">
        <v>146</v>
      </c>
    </row>
    <row r="4" spans="1:6" ht="15">
      <c r="A4" s="91">
        <v>1</v>
      </c>
      <c r="B4" s="95" t="s">
        <v>195</v>
      </c>
      <c r="C4" s="102">
        <v>4</v>
      </c>
      <c r="D4" s="103">
        <v>1</v>
      </c>
      <c r="E4" s="116">
        <v>1</v>
      </c>
      <c r="F4" s="119" t="s">
        <v>173</v>
      </c>
    </row>
    <row r="5" spans="1:6" ht="15">
      <c r="A5" s="91">
        <v>2</v>
      </c>
      <c r="B5" s="95" t="s">
        <v>258</v>
      </c>
      <c r="C5" s="102">
        <v>6</v>
      </c>
      <c r="D5" s="103">
        <v>2</v>
      </c>
      <c r="E5" s="116">
        <v>2</v>
      </c>
      <c r="F5" s="119" t="s">
        <v>174</v>
      </c>
    </row>
    <row r="6" spans="1:6" ht="15">
      <c r="A6" s="91">
        <v>3</v>
      </c>
      <c r="B6" s="95" t="s">
        <v>259</v>
      </c>
      <c r="C6" s="102">
        <v>7</v>
      </c>
      <c r="D6" s="103">
        <v>1</v>
      </c>
      <c r="E6" s="116">
        <v>3</v>
      </c>
      <c r="F6" s="119" t="s">
        <v>175</v>
      </c>
    </row>
    <row r="7" spans="1:6" ht="15">
      <c r="A7" s="92">
        <v>4</v>
      </c>
      <c r="B7" s="95" t="s">
        <v>193</v>
      </c>
      <c r="C7" s="102">
        <v>7</v>
      </c>
      <c r="D7" s="103">
        <v>1</v>
      </c>
      <c r="E7" s="116">
        <v>4</v>
      </c>
      <c r="F7" s="119" t="s">
        <v>176</v>
      </c>
    </row>
    <row r="8" spans="1:6" ht="15" customHeight="1">
      <c r="A8" s="92">
        <v>5</v>
      </c>
      <c r="B8" s="96" t="s">
        <v>190</v>
      </c>
      <c r="C8" s="102">
        <v>7</v>
      </c>
      <c r="D8" s="103">
        <v>1</v>
      </c>
      <c r="E8" s="116">
        <v>5</v>
      </c>
      <c r="F8" s="119" t="s">
        <v>177</v>
      </c>
    </row>
    <row r="9" spans="1:6" ht="15" customHeight="1">
      <c r="A9" s="92"/>
      <c r="B9" s="96"/>
      <c r="C9" s="102"/>
      <c r="D9" s="103"/>
      <c r="E9" s="116">
        <v>6</v>
      </c>
      <c r="F9" s="119" t="s">
        <v>247</v>
      </c>
    </row>
    <row r="10" spans="1:6" ht="15" customHeight="1">
      <c r="A10" s="125" t="s">
        <v>147</v>
      </c>
      <c r="B10" s="97" t="s">
        <v>159</v>
      </c>
      <c r="C10" s="104"/>
      <c r="D10" s="101">
        <v>13</v>
      </c>
      <c r="E10" s="116">
        <v>7</v>
      </c>
      <c r="F10" s="119" t="s">
        <v>178</v>
      </c>
    </row>
    <row r="11" spans="1:6" ht="15" customHeight="1">
      <c r="A11" s="125"/>
      <c r="B11" s="97"/>
      <c r="C11" s="104"/>
      <c r="D11" s="101"/>
      <c r="E11" s="116">
        <v>8</v>
      </c>
      <c r="F11" s="119" t="s">
        <v>248</v>
      </c>
    </row>
    <row r="12" spans="1:6" ht="28.5">
      <c r="A12" s="90"/>
      <c r="B12" s="97" t="s">
        <v>158</v>
      </c>
      <c r="C12" s="102"/>
      <c r="D12" s="103"/>
      <c r="E12" s="116">
        <v>9</v>
      </c>
      <c r="F12" s="120" t="s">
        <v>179</v>
      </c>
    </row>
    <row r="13" spans="1:6" ht="15">
      <c r="A13" s="92">
        <v>1</v>
      </c>
      <c r="B13" s="95" t="s">
        <v>195</v>
      </c>
      <c r="C13" s="102">
        <v>4</v>
      </c>
      <c r="D13" s="103">
        <v>2</v>
      </c>
      <c r="E13" s="116">
        <v>10</v>
      </c>
      <c r="F13" s="119" t="s">
        <v>180</v>
      </c>
    </row>
    <row r="14" spans="1:6" ht="15.75" customHeight="1">
      <c r="A14" s="93">
        <v>2</v>
      </c>
      <c r="B14" s="96" t="s">
        <v>258</v>
      </c>
      <c r="C14" s="189">
        <v>6</v>
      </c>
      <c r="D14" s="190">
        <v>5</v>
      </c>
      <c r="E14" s="116">
        <v>11</v>
      </c>
      <c r="F14" s="119" t="s">
        <v>249</v>
      </c>
    </row>
    <row r="15" spans="1:6" ht="15.75" customHeight="1">
      <c r="A15" s="92">
        <v>3</v>
      </c>
      <c r="B15" s="95" t="s">
        <v>259</v>
      </c>
      <c r="C15" s="191">
        <v>7</v>
      </c>
      <c r="D15" s="103">
        <v>2</v>
      </c>
      <c r="E15" s="116">
        <v>12</v>
      </c>
      <c r="F15" s="119" t="s">
        <v>250</v>
      </c>
    </row>
    <row r="16" spans="1:6" ht="15.75" customHeight="1">
      <c r="A16" s="92">
        <v>4</v>
      </c>
      <c r="B16" s="212" t="s">
        <v>193</v>
      </c>
      <c r="C16" s="191">
        <v>7</v>
      </c>
      <c r="D16" s="103">
        <v>2</v>
      </c>
      <c r="E16" s="229"/>
      <c r="F16" s="227"/>
    </row>
    <row r="17" spans="1:6" ht="15" customHeight="1">
      <c r="A17" s="92">
        <v>5</v>
      </c>
      <c r="B17" s="212" t="s">
        <v>190</v>
      </c>
      <c r="C17" s="191">
        <v>7</v>
      </c>
      <c r="D17" s="103">
        <v>2</v>
      </c>
      <c r="E17" s="230"/>
      <c r="F17" s="228" t="s">
        <v>181</v>
      </c>
    </row>
    <row r="18" spans="1:6" ht="15">
      <c r="A18" s="100"/>
      <c r="B18" s="112" t="s">
        <v>160</v>
      </c>
      <c r="C18" s="126">
        <v>8</v>
      </c>
      <c r="D18" s="109">
        <v>4</v>
      </c>
      <c r="E18" s="116">
        <v>1</v>
      </c>
      <c r="F18" s="119" t="s">
        <v>182</v>
      </c>
    </row>
    <row r="19" spans="1:6" ht="15.75" thickBot="1">
      <c r="A19" s="107"/>
      <c r="B19" s="108" t="s">
        <v>128</v>
      </c>
      <c r="C19" s="105"/>
      <c r="D19" s="106">
        <v>23</v>
      </c>
      <c r="E19" s="116">
        <v>2</v>
      </c>
      <c r="F19" s="119" t="s">
        <v>183</v>
      </c>
    </row>
    <row r="20" spans="1:6" ht="15">
      <c r="A20" s="141"/>
      <c r="B20" s="213"/>
      <c r="C20" s="214"/>
      <c r="D20" s="215"/>
      <c r="E20" s="225"/>
      <c r="F20" s="119"/>
    </row>
    <row r="21" spans="4:6" ht="14.25">
      <c r="D21" s="86"/>
      <c r="E21" s="115" t="s">
        <v>147</v>
      </c>
      <c r="F21" s="118" t="s">
        <v>148</v>
      </c>
    </row>
    <row r="22" spans="1:6" ht="15.75">
      <c r="A22" s="110"/>
      <c r="B22" s="111"/>
      <c r="D22" s="86"/>
      <c r="E22" s="115">
        <v>1</v>
      </c>
      <c r="F22" s="119" t="s">
        <v>251</v>
      </c>
    </row>
    <row r="23" spans="1:6" ht="17.25" customHeight="1">
      <c r="A23" s="110"/>
      <c r="B23" s="111"/>
      <c r="D23" s="86"/>
      <c r="E23" s="116">
        <v>2</v>
      </c>
      <c r="F23" s="119" t="s">
        <v>222</v>
      </c>
    </row>
    <row r="24" spans="1:6" ht="17.25" customHeight="1">
      <c r="A24" s="433"/>
      <c r="B24" s="433"/>
      <c r="C24" s="433"/>
      <c r="D24" s="434"/>
      <c r="E24" s="116">
        <v>3</v>
      </c>
      <c r="F24" s="119" t="s">
        <v>184</v>
      </c>
    </row>
    <row r="25" spans="1:6" ht="15.75">
      <c r="A25" s="433"/>
      <c r="B25" s="431"/>
      <c r="C25" s="431"/>
      <c r="D25" s="432"/>
      <c r="E25" s="116">
        <v>4</v>
      </c>
      <c r="F25" s="119" t="s">
        <v>185</v>
      </c>
    </row>
    <row r="26" spans="1:6" ht="15">
      <c r="A26" s="88"/>
      <c r="B26" s="7"/>
      <c r="C26" s="7"/>
      <c r="D26" s="87"/>
      <c r="E26" s="116">
        <v>5</v>
      </c>
      <c r="F26" s="119" t="s">
        <v>252</v>
      </c>
    </row>
    <row r="27" spans="1:6" ht="15">
      <c r="A27" s="431"/>
      <c r="B27" s="431"/>
      <c r="C27" s="431"/>
      <c r="D27" s="432"/>
      <c r="E27" s="116">
        <v>6</v>
      </c>
      <c r="F27" s="119" t="s">
        <v>253</v>
      </c>
    </row>
    <row r="28" spans="1:6" ht="15">
      <c r="A28" s="209"/>
      <c r="B28" s="209"/>
      <c r="C28" s="209"/>
      <c r="D28" s="210"/>
      <c r="E28" s="116">
        <v>7</v>
      </c>
      <c r="F28" s="119" t="s">
        <v>254</v>
      </c>
    </row>
    <row r="29" spans="1:6" ht="20.25" customHeight="1">
      <c r="A29" s="209"/>
      <c r="B29" s="209"/>
      <c r="C29" s="209"/>
      <c r="D29" s="210"/>
      <c r="E29" s="115" t="s">
        <v>127</v>
      </c>
      <c r="F29" s="118" t="s">
        <v>149</v>
      </c>
    </row>
    <row r="30" spans="4:6" ht="15">
      <c r="D30" s="86"/>
      <c r="E30" s="116">
        <v>1</v>
      </c>
      <c r="F30" s="119" t="s">
        <v>150</v>
      </c>
    </row>
    <row r="31" spans="4:6" ht="15">
      <c r="D31" s="86"/>
      <c r="E31" s="116">
        <v>2</v>
      </c>
      <c r="F31" s="119" t="s">
        <v>256</v>
      </c>
    </row>
    <row r="32" spans="4:6" ht="15">
      <c r="D32" s="86"/>
      <c r="E32" s="116">
        <v>3</v>
      </c>
      <c r="F32" s="119" t="s">
        <v>257</v>
      </c>
    </row>
    <row r="33" spans="4:6" ht="15">
      <c r="D33" s="86"/>
      <c r="E33" s="116"/>
      <c r="F33" s="119"/>
    </row>
    <row r="34" spans="4:6" ht="14.25">
      <c r="D34" s="86"/>
      <c r="E34" s="115" t="s">
        <v>151</v>
      </c>
      <c r="F34" s="118" t="s">
        <v>152</v>
      </c>
    </row>
    <row r="35" spans="4:6" ht="14.25">
      <c r="D35" s="86"/>
      <c r="E35" s="115" t="s">
        <v>153</v>
      </c>
      <c r="F35" s="118" t="s">
        <v>255</v>
      </c>
    </row>
    <row r="36" spans="4:6" ht="15" thickBot="1">
      <c r="D36" s="86"/>
      <c r="E36" s="117" t="s">
        <v>154</v>
      </c>
      <c r="F36" s="121" t="s">
        <v>155</v>
      </c>
    </row>
    <row r="37" ht="12.75">
      <c r="D37" s="61"/>
    </row>
    <row r="40" ht="18">
      <c r="B40" s="192"/>
    </row>
    <row r="41" ht="18">
      <c r="B41" s="192"/>
    </row>
    <row r="42" ht="18">
      <c r="B42" s="192"/>
    </row>
    <row r="43" ht="18">
      <c r="B43" s="192"/>
    </row>
    <row r="44" ht="18">
      <c r="B44" s="192"/>
    </row>
  </sheetData>
  <sheetProtection/>
  <mergeCells count="3">
    <mergeCell ref="A27:D27"/>
    <mergeCell ref="A24:D24"/>
    <mergeCell ref="A25:D25"/>
  </mergeCells>
  <printOptions/>
  <pageMargins left="0.7086614173228347" right="0.7086614173228347" top="7.874015748031496" bottom="0.7480314960629921" header="0.31496062992125984" footer="0.31496062992125984"/>
  <pageSetup fitToHeight="1" fitToWidth="1" horizontalDpi="600" verticalDpi="600" orientation="portrait" paperSize="8" scale="97" r:id="rId2"/>
  <drawing r:id="rId1"/>
</worksheet>
</file>

<file path=xl/worksheets/sheet6.xml><?xml version="1.0" encoding="utf-8"?>
<worksheet xmlns="http://schemas.openxmlformats.org/spreadsheetml/2006/main" xmlns:r="http://schemas.openxmlformats.org/officeDocument/2006/relationships">
  <dimension ref="A1:A61"/>
  <sheetViews>
    <sheetView zoomScale="75" zoomScaleNormal="75" zoomScalePageLayoutView="0" workbookViewId="0" topLeftCell="A1">
      <selection activeCell="N215" sqref="N215"/>
    </sheetView>
  </sheetViews>
  <sheetFormatPr defaultColWidth="9.00390625" defaultRowHeight="12.75"/>
  <sheetData>
    <row r="1" ht="12.75">
      <c r="A1" s="123"/>
    </row>
    <row r="2" ht="12.75">
      <c r="A2" s="123"/>
    </row>
    <row r="3" ht="12.75">
      <c r="A3" s="123"/>
    </row>
    <row r="4" ht="12.75">
      <c r="A4" s="123"/>
    </row>
    <row r="5" ht="12.75">
      <c r="A5" s="123"/>
    </row>
    <row r="6" ht="12.75">
      <c r="A6" s="123"/>
    </row>
    <row r="7" ht="12.75">
      <c r="A7" s="123"/>
    </row>
    <row r="8" ht="12.75">
      <c r="A8" s="123"/>
    </row>
    <row r="9" ht="12.75">
      <c r="A9" s="123"/>
    </row>
    <row r="10" ht="12.75">
      <c r="A10" s="123"/>
    </row>
    <row r="11" ht="12.75">
      <c r="A11" s="123"/>
    </row>
    <row r="12" ht="12.75">
      <c r="A12" s="123"/>
    </row>
    <row r="13" ht="12.75">
      <c r="A13" s="123"/>
    </row>
    <row r="14" ht="12.75">
      <c r="A14" s="123"/>
    </row>
    <row r="15" ht="12.75">
      <c r="A15" s="123"/>
    </row>
    <row r="16" ht="12.75">
      <c r="A16" s="123"/>
    </row>
    <row r="17" ht="12.75">
      <c r="A17" s="123"/>
    </row>
    <row r="18" ht="12.75">
      <c r="A18" s="123"/>
    </row>
    <row r="19" ht="12.75">
      <c r="A19" s="123"/>
    </row>
    <row r="20" ht="12.75">
      <c r="A20" s="123"/>
    </row>
    <row r="21" ht="12.75">
      <c r="A21" s="123"/>
    </row>
    <row r="22" ht="12.75">
      <c r="A22" s="123"/>
    </row>
    <row r="23" ht="12.75">
      <c r="A23" s="123" t="s">
        <v>81</v>
      </c>
    </row>
    <row r="52" ht="12.75">
      <c r="A52" s="124"/>
    </row>
    <row r="53" ht="12.75">
      <c r="A53" s="61"/>
    </row>
    <row r="54" ht="12.75">
      <c r="A54" s="61"/>
    </row>
    <row r="55" ht="12.75">
      <c r="A55" s="61"/>
    </row>
    <row r="56" ht="12.75">
      <c r="A56" s="61"/>
    </row>
    <row r="57" ht="12.75">
      <c r="A57" s="61"/>
    </row>
    <row r="58" ht="12.75">
      <c r="A58" s="61"/>
    </row>
    <row r="59" ht="12.75">
      <c r="A59" s="61"/>
    </row>
    <row r="60" ht="12.75">
      <c r="A60" s="61"/>
    </row>
    <row r="61" ht="12.75">
      <c r="A61" s="61"/>
    </row>
  </sheetData>
  <sheetProtection/>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Педагогический колледж №16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Кузина</dc:creator>
  <cp:keywords/>
  <dc:description/>
  <cp:lastModifiedBy>Sevda Samedovna</cp:lastModifiedBy>
  <cp:lastPrinted>2019-07-10T08:15:42Z</cp:lastPrinted>
  <dcterms:created xsi:type="dcterms:W3CDTF">2010-10-29T11:01:37Z</dcterms:created>
  <dcterms:modified xsi:type="dcterms:W3CDTF">2021-05-12T09:08:19Z</dcterms:modified>
  <cp:category/>
  <cp:version/>
  <cp:contentType/>
  <cp:contentStatus/>
</cp:coreProperties>
</file>