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курс\готовое\"/>
    </mc:Choice>
  </mc:AlternateContent>
  <xr:revisionPtr revIDLastSave="0" documentId="13_ncr:1_{B49B267D-98D6-424E-9B67-CDDDF2B47D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23" i="1" l="1"/>
  <c r="Q23" i="1"/>
  <c r="M23" i="1"/>
  <c r="L23" i="1"/>
  <c r="K23" i="1"/>
  <c r="V22" i="1"/>
  <c r="Q22" i="1"/>
  <c r="M22" i="1"/>
  <c r="L22" i="1"/>
  <c r="K22" i="1"/>
  <c r="V21" i="1"/>
  <c r="Q21" i="1"/>
  <c r="M21" i="1"/>
  <c r="L21" i="1"/>
  <c r="K21" i="1"/>
  <c r="V20" i="1"/>
  <c r="Q20" i="1"/>
  <c r="M20" i="1"/>
  <c r="L20" i="1"/>
  <c r="K20" i="1"/>
  <c r="V19" i="1"/>
  <c r="Q19" i="1"/>
  <c r="M19" i="1"/>
  <c r="L19" i="1"/>
  <c r="K19" i="1"/>
  <c r="V18" i="1"/>
  <c r="Q18" i="1"/>
  <c r="M18" i="1"/>
  <c r="L18" i="1"/>
  <c r="K18" i="1"/>
  <c r="V17" i="1"/>
  <c r="Q17" i="1"/>
  <c r="M17" i="1"/>
  <c r="L17" i="1"/>
  <c r="K17" i="1"/>
  <c r="V16" i="1"/>
  <c r="Q16" i="1"/>
  <c r="M16" i="1"/>
  <c r="L16" i="1"/>
  <c r="K16" i="1"/>
  <c r="V15" i="1"/>
  <c r="Q15" i="1"/>
  <c r="M15" i="1"/>
  <c r="L15" i="1"/>
  <c r="K15" i="1"/>
  <c r="V14" i="1"/>
  <c r="Q14" i="1"/>
  <c r="M14" i="1"/>
  <c r="L14" i="1"/>
  <c r="K14" i="1"/>
  <c r="V13" i="1"/>
  <c r="Q13" i="1"/>
  <c r="M13" i="1"/>
  <c r="L13" i="1"/>
  <c r="K13" i="1"/>
  <c r="V12" i="1"/>
  <c r="Q12" i="1"/>
  <c r="M12" i="1"/>
  <c r="L12" i="1"/>
  <c r="K12" i="1"/>
  <c r="V11" i="1"/>
  <c r="Q11" i="1"/>
  <c r="M11" i="1"/>
  <c r="L11" i="1"/>
  <c r="K11" i="1"/>
  <c r="Z10" i="1"/>
  <c r="Z62" i="1" s="1"/>
  <c r="Y10" i="1"/>
  <c r="Y62" i="1" s="1"/>
  <c r="X10" i="1"/>
  <c r="X62" i="1" s="1"/>
  <c r="W10" i="1"/>
  <c r="W62" i="1" s="1"/>
  <c r="U10" i="1"/>
  <c r="U62" i="1" s="1"/>
  <c r="T10" i="1"/>
  <c r="T62" i="1" s="1"/>
  <c r="S10" i="1"/>
  <c r="S62" i="1" s="1"/>
  <c r="R10" i="1"/>
  <c r="R62" i="1" s="1"/>
  <c r="P10" i="1"/>
  <c r="O10" i="1"/>
  <c r="N10" i="1"/>
  <c r="J10" i="1"/>
  <c r="I13" i="1" l="1"/>
  <c r="I19" i="1"/>
  <c r="I18" i="1"/>
  <c r="I17" i="1"/>
  <c r="I21" i="1"/>
  <c r="I22" i="1"/>
  <c r="V10" i="1"/>
  <c r="V62" i="1" s="1"/>
  <c r="I23" i="1"/>
  <c r="I12" i="1"/>
  <c r="M10" i="1"/>
  <c r="I20" i="1"/>
  <c r="I11" i="1"/>
  <c r="I14" i="1"/>
  <c r="K10" i="1"/>
  <c r="L10" i="1"/>
  <c r="I16" i="1"/>
  <c r="I15" i="1"/>
  <c r="Q10" i="1"/>
  <c r="Q62" i="1" s="1"/>
  <c r="I10" i="1" l="1"/>
  <c r="AS53" i="1" l="1"/>
  <c r="AT53" i="1"/>
  <c r="AT43" i="1" s="1"/>
  <c r="K54" i="1"/>
  <c r="AP68" i="1" l="1"/>
  <c r="AP67" i="1"/>
  <c r="AP66" i="1"/>
  <c r="AK66" i="1"/>
  <c r="P60" i="1"/>
  <c r="AA59" i="1"/>
  <c r="I59" i="1" s="1"/>
  <c r="AO58" i="1"/>
  <c r="AN58" i="1"/>
  <c r="AM58" i="1"/>
  <c r="AL58" i="1"/>
  <c r="AK58" i="1"/>
  <c r="AJ58" i="1"/>
  <c r="AI58" i="1"/>
  <c r="AF58" i="1"/>
  <c r="AE58" i="1"/>
  <c r="M58" i="1" s="1"/>
  <c r="K58" i="1"/>
  <c r="P57" i="1"/>
  <c r="I57" i="1" s="1"/>
  <c r="M56" i="1"/>
  <c r="J56" i="1"/>
  <c r="AP55" i="1"/>
  <c r="M55" i="1"/>
  <c r="L55" i="1"/>
  <c r="K55" i="1"/>
  <c r="J55" i="1"/>
  <c r="AK54" i="1"/>
  <c r="AF54" i="1"/>
  <c r="AF53" i="1" s="1"/>
  <c r="M54" i="1"/>
  <c r="L54" i="1"/>
  <c r="J54" i="1"/>
  <c r="AO53" i="1"/>
  <c r="AN53" i="1"/>
  <c r="AM53" i="1"/>
  <c r="L53" i="1" s="1"/>
  <c r="AL53" i="1"/>
  <c r="K53" i="1" s="1"/>
  <c r="AJ53" i="1"/>
  <c r="AI53" i="1"/>
  <c r="P52" i="1"/>
  <c r="I52" i="1"/>
  <c r="P51" i="1"/>
  <c r="AK50" i="1"/>
  <c r="AF50" i="1"/>
  <c r="AF49" i="1" s="1"/>
  <c r="M50" i="1"/>
  <c r="L50" i="1"/>
  <c r="K50" i="1"/>
  <c r="J50" i="1"/>
  <c r="AP49" i="1"/>
  <c r="AO49" i="1"/>
  <c r="AN49" i="1"/>
  <c r="AM49" i="1"/>
  <c r="L49" i="1" s="1"/>
  <c r="AL49" i="1"/>
  <c r="K49" i="1" s="1"/>
  <c r="AJ49" i="1"/>
  <c r="AI49" i="1"/>
  <c r="P48" i="1"/>
  <c r="I48" i="1" s="1"/>
  <c r="P47" i="1"/>
  <c r="I47" i="1" s="1"/>
  <c r="AF46" i="1"/>
  <c r="I46" i="1" s="1"/>
  <c r="M46" i="1"/>
  <c r="J46" i="1"/>
  <c r="AK45" i="1"/>
  <c r="AK44" i="1" s="1"/>
  <c r="AF45" i="1"/>
  <c r="M45" i="1"/>
  <c r="L45" i="1"/>
  <c r="K45" i="1"/>
  <c r="J45" i="1"/>
  <c r="AP44" i="1"/>
  <c r="AO44" i="1"/>
  <c r="AN44" i="1"/>
  <c r="AM44" i="1"/>
  <c r="L44" i="1" s="1"/>
  <c r="AL44" i="1"/>
  <c r="K44" i="1" s="1"/>
  <c r="AJ44" i="1"/>
  <c r="AI44" i="1"/>
  <c r="AS43" i="1"/>
  <c r="AR43" i="1"/>
  <c r="AQ43" i="1"/>
  <c r="AH43" i="1"/>
  <c r="AG43" i="1"/>
  <c r="AD43" i="1"/>
  <c r="AC43" i="1"/>
  <c r="AB43" i="1"/>
  <c r="AK42" i="1"/>
  <c r="AK32" i="1" s="1"/>
  <c r="AF42" i="1"/>
  <c r="I42" i="1" s="1"/>
  <c r="M42" i="1"/>
  <c r="J42" i="1"/>
  <c r="AF41" i="1"/>
  <c r="I41" i="1" s="1"/>
  <c r="M41" i="1"/>
  <c r="J41" i="1"/>
  <c r="AP40" i="1"/>
  <c r="I40" i="1" s="1"/>
  <c r="M40" i="1"/>
  <c r="J40" i="1"/>
  <c r="AF39" i="1"/>
  <c r="I39" i="1" s="1"/>
  <c r="M39" i="1"/>
  <c r="J39" i="1"/>
  <c r="AF38" i="1"/>
  <c r="AA38" i="1"/>
  <c r="M38" i="1"/>
  <c r="J38" i="1"/>
  <c r="AF37" i="1"/>
  <c r="AA37" i="1"/>
  <c r="M37" i="1"/>
  <c r="J37" i="1"/>
  <c r="AF36" i="1"/>
  <c r="AA36" i="1"/>
  <c r="I36" i="1" s="1"/>
  <c r="M36" i="1"/>
  <c r="L36" i="1"/>
  <c r="K36" i="1"/>
  <c r="J36" i="1"/>
  <c r="AF35" i="1"/>
  <c r="AA35" i="1"/>
  <c r="M35" i="1"/>
  <c r="L35" i="1"/>
  <c r="K35" i="1"/>
  <c r="J35" i="1"/>
  <c r="AF34" i="1"/>
  <c r="AA34" i="1"/>
  <c r="M34" i="1"/>
  <c r="L34" i="1"/>
  <c r="K34" i="1"/>
  <c r="J34" i="1"/>
  <c r="AA33" i="1"/>
  <c r="I33" i="1" s="1"/>
  <c r="M33" i="1"/>
  <c r="L33" i="1"/>
  <c r="K33" i="1"/>
  <c r="J33" i="1"/>
  <c r="AT32" i="1"/>
  <c r="AT31" i="1" s="1"/>
  <c r="AS32" i="1"/>
  <c r="AR32" i="1"/>
  <c r="AQ32" i="1"/>
  <c r="AO32" i="1"/>
  <c r="AN32" i="1"/>
  <c r="AM32" i="1"/>
  <c r="AL32" i="1"/>
  <c r="AJ32" i="1"/>
  <c r="AI32" i="1"/>
  <c r="AH32" i="1"/>
  <c r="AG32" i="1"/>
  <c r="AE32" i="1"/>
  <c r="AD32" i="1"/>
  <c r="AC32" i="1"/>
  <c r="AB32" i="1"/>
  <c r="AF30" i="1"/>
  <c r="AA30" i="1"/>
  <c r="M30" i="1"/>
  <c r="J30" i="1"/>
  <c r="AK29" i="1"/>
  <c r="I29" i="1" s="1"/>
  <c r="M29" i="1"/>
  <c r="J29" i="1"/>
  <c r="AP28" i="1"/>
  <c r="AP24" i="1" s="1"/>
  <c r="AK28" i="1"/>
  <c r="AF28" i="1"/>
  <c r="AA28" i="1"/>
  <c r="M28" i="1"/>
  <c r="J28" i="1"/>
  <c r="AK27" i="1"/>
  <c r="I27" i="1" s="1"/>
  <c r="M27" i="1"/>
  <c r="J27" i="1"/>
  <c r="AK26" i="1"/>
  <c r="AF26" i="1"/>
  <c r="AA26" i="1"/>
  <c r="M26" i="1"/>
  <c r="L26" i="1"/>
  <c r="K26" i="1"/>
  <c r="J26" i="1"/>
  <c r="AF25" i="1"/>
  <c r="AA25" i="1"/>
  <c r="I25" i="1" s="1"/>
  <c r="M25" i="1"/>
  <c r="L25" i="1"/>
  <c r="K25" i="1"/>
  <c r="J25" i="1"/>
  <c r="AT24" i="1"/>
  <c r="AS24" i="1"/>
  <c r="AR24" i="1"/>
  <c r="AQ24" i="1"/>
  <c r="AO24" i="1"/>
  <c r="AN24" i="1"/>
  <c r="AM24" i="1"/>
  <c r="AL24" i="1"/>
  <c r="AJ24" i="1"/>
  <c r="AI24" i="1"/>
  <c r="AH24" i="1"/>
  <c r="AG24" i="1"/>
  <c r="AE24" i="1"/>
  <c r="AD24" i="1"/>
  <c r="AC24" i="1"/>
  <c r="AB24" i="1"/>
  <c r="P24" i="1"/>
  <c r="O24" i="1"/>
  <c r="N24" i="1"/>
  <c r="N62" i="1" s="1"/>
  <c r="M44" i="1" l="1"/>
  <c r="J53" i="1"/>
  <c r="I54" i="1"/>
  <c r="M24" i="1"/>
  <c r="AG31" i="1"/>
  <c r="AF24" i="1"/>
  <c r="AB31" i="1"/>
  <c r="AB62" i="1" s="1"/>
  <c r="AT62" i="1"/>
  <c r="AE43" i="1"/>
  <c r="AE31" i="1" s="1"/>
  <c r="AE62" i="1" s="1"/>
  <c r="AJ43" i="1"/>
  <c r="AJ31" i="1" s="1"/>
  <c r="AH31" i="1"/>
  <c r="I30" i="1"/>
  <c r="AC31" i="1"/>
  <c r="I34" i="1"/>
  <c r="AD31" i="1"/>
  <c r="I37" i="1"/>
  <c r="AH62" i="1"/>
  <c r="AQ31" i="1"/>
  <c r="AQ62" i="1" s="1"/>
  <c r="I55" i="1"/>
  <c r="AP53" i="1"/>
  <c r="AP43" i="1" s="1"/>
  <c r="AR31" i="1"/>
  <c r="AR62" i="1" s="1"/>
  <c r="AS31" i="1"/>
  <c r="AS62" i="1" s="1"/>
  <c r="J49" i="1"/>
  <c r="M53" i="1"/>
  <c r="J44" i="1"/>
  <c r="J32" i="1"/>
  <c r="I50" i="1"/>
  <c r="AC62" i="1"/>
  <c r="L43" i="1"/>
  <c r="AF44" i="1"/>
  <c r="AF43" i="1" s="1"/>
  <c r="AI43" i="1"/>
  <c r="AI62" i="1" s="1"/>
  <c r="K24" i="1"/>
  <c r="J24" i="1"/>
  <c r="I35" i="1"/>
  <c r="I38" i="1"/>
  <c r="AL43" i="1"/>
  <c r="AL62" i="1" s="1"/>
  <c r="AM43" i="1"/>
  <c r="AM62" i="1" s="1"/>
  <c r="P49" i="1"/>
  <c r="M49" i="1"/>
  <c r="I51" i="1"/>
  <c r="I60" i="1"/>
  <c r="I58" i="1" s="1"/>
  <c r="L32" i="1"/>
  <c r="AF32" i="1"/>
  <c r="AD62" i="1"/>
  <c r="M32" i="1"/>
  <c r="AK53" i="1"/>
  <c r="I26" i="1"/>
  <c r="I28" i="1"/>
  <c r="AG62" i="1"/>
  <c r="AK49" i="1"/>
  <c r="P58" i="1"/>
  <c r="AA32" i="1"/>
  <c r="K32" i="1"/>
  <c r="AN43" i="1"/>
  <c r="AN31" i="1" s="1"/>
  <c r="K43" i="1"/>
  <c r="AA24" i="1"/>
  <c r="AP32" i="1"/>
  <c r="I45" i="1"/>
  <c r="P53" i="1"/>
  <c r="AA58" i="1"/>
  <c r="AA43" i="1" s="1"/>
  <c r="AK24" i="1"/>
  <c r="P44" i="1"/>
  <c r="P62" i="1"/>
  <c r="AO43" i="1"/>
  <c r="AO31" i="1" s="1"/>
  <c r="AA65" i="1" l="1"/>
  <c r="AP31" i="1"/>
  <c r="AP62" i="1" s="1"/>
  <c r="I24" i="1"/>
  <c r="J43" i="1"/>
  <c r="J31" i="1" s="1"/>
  <c r="J62" i="1" s="1"/>
  <c r="I53" i="1"/>
  <c r="I32" i="1"/>
  <c r="M31" i="1"/>
  <c r="M62" i="1" s="1"/>
  <c r="AM31" i="1"/>
  <c r="L31" i="1" s="1"/>
  <c r="L62" i="1" s="1"/>
  <c r="AA31" i="1"/>
  <c r="AA62" i="1" s="1"/>
  <c r="AO62" i="1"/>
  <c r="AF31" i="1"/>
  <c r="AF62" i="1" s="1"/>
  <c r="M43" i="1"/>
  <c r="I44" i="1"/>
  <c r="AK43" i="1"/>
  <c r="AK31" i="1" s="1"/>
  <c r="AK62" i="1" s="1"/>
  <c r="AP65" i="1"/>
  <c r="AL31" i="1"/>
  <c r="K31" i="1" s="1"/>
  <c r="K62" i="1" s="1"/>
  <c r="AI31" i="1"/>
  <c r="AJ62" i="1"/>
  <c r="AF65" i="1" s="1"/>
  <c r="P43" i="1"/>
  <c r="I49" i="1"/>
  <c r="AN62" i="1"/>
  <c r="I62" i="1" l="1"/>
  <c r="I43" i="1"/>
  <c r="I31" i="1" s="1"/>
  <c r="AK65" i="1"/>
</calcChain>
</file>

<file path=xl/sharedStrings.xml><?xml version="1.0" encoding="utf-8"?>
<sst xmlns="http://schemas.openxmlformats.org/spreadsheetml/2006/main" count="231" uniqueCount="139">
  <si>
    <t xml:space="preserve"> Индекс</t>
  </si>
  <si>
    <t>Наименование циклов, дисциплин, профессиональных модулей, МДК, практик</t>
  </si>
  <si>
    <t>Объем образовательной программы (академических часов)</t>
  </si>
  <si>
    <t>1 семестр</t>
  </si>
  <si>
    <t>2 семестр</t>
  </si>
  <si>
    <t>3 семестр</t>
  </si>
  <si>
    <t>4 семестр</t>
  </si>
  <si>
    <t>аудиторная УД, МДК</t>
  </si>
  <si>
    <t>в том числе</t>
  </si>
  <si>
    <t>практика</t>
  </si>
  <si>
    <t>всего</t>
  </si>
  <si>
    <t>аудиторная УД, ПМ</t>
  </si>
  <si>
    <t>практические, лабораторные</t>
  </si>
  <si>
    <t>Общий гуманитарный и социально-экономический цикл</t>
  </si>
  <si>
    <t>История России</t>
  </si>
  <si>
    <t>Иностранный язык в профессиональной деятельности</t>
  </si>
  <si>
    <t>-</t>
  </si>
  <si>
    <t>Безопасность жизнедеятельности</t>
  </si>
  <si>
    <t>Физическая культура</t>
  </si>
  <si>
    <t>З</t>
  </si>
  <si>
    <t>Основы бережливого производства</t>
  </si>
  <si>
    <t>Основы финансовой грамотности</t>
  </si>
  <si>
    <t>Профессиональный цикл</t>
  </si>
  <si>
    <t xml:space="preserve">Общепрофессиональный цикл </t>
  </si>
  <si>
    <t>Материаловедение</t>
  </si>
  <si>
    <t>Э</t>
  </si>
  <si>
    <t xml:space="preserve">Метрология и стандартизация </t>
  </si>
  <si>
    <t>Техническая механика</t>
  </si>
  <si>
    <t xml:space="preserve">Электротехника </t>
  </si>
  <si>
    <t>Инженерная графика</t>
  </si>
  <si>
    <t>Технология отрасли</t>
  </si>
  <si>
    <t>Информационные технологии в профессиональной деятельности</t>
  </si>
  <si>
    <t xml:space="preserve">Охрана труда </t>
  </si>
  <si>
    <t>Документационное управление профессиональной деятельностью</t>
  </si>
  <si>
    <t>Экономика организации</t>
  </si>
  <si>
    <t>Профессиональные модули</t>
  </si>
  <si>
    <t>Контроль качества  продукции на каждой стадии производственного процесса</t>
  </si>
  <si>
    <t>Порядок проведения оценки качества продукции на каждой стадии производственного процесса</t>
  </si>
  <si>
    <t>Неразрушающий контроль</t>
  </si>
  <si>
    <t xml:space="preserve">Учебная практика </t>
  </si>
  <si>
    <t xml:space="preserve">Производственная практика  </t>
  </si>
  <si>
    <t>Подготовка, оформление и учет технической документации</t>
  </si>
  <si>
    <t>Порядок работы с технической документацией</t>
  </si>
  <si>
    <t>Анализ и систематизация результатов контроля качества сырья, и прдукции, разработка предложений по корректирующим действиям</t>
  </si>
  <si>
    <t>Технология анализа, оценки и учета результатов контроля качества</t>
  </si>
  <si>
    <t>Модернизация и внедрение новых методов и средств контроля</t>
  </si>
  <si>
    <t>Выполнение работ по одной или нескольким профессиям рабочих, должностям служащих (профессия 13063 контролер станочных и слесарных работ)</t>
  </si>
  <si>
    <t>ЭК</t>
  </si>
  <si>
    <t>Технический контроль качества деталей и сборочных единиц в механосборочном производстве</t>
  </si>
  <si>
    <t>Всего учебной нагрузки</t>
  </si>
  <si>
    <t>ПДП</t>
  </si>
  <si>
    <t>ГИА</t>
  </si>
  <si>
    <t xml:space="preserve">Консультации 100 часов на группу обучающегося </t>
  </si>
  <si>
    <t>Всего</t>
  </si>
  <si>
    <t>дисциплин и МДК</t>
  </si>
  <si>
    <t>учебной практики</t>
  </si>
  <si>
    <t xml:space="preserve">производ практики </t>
  </si>
  <si>
    <t>экзаменов</t>
  </si>
  <si>
    <t>диф.зачетов</t>
  </si>
  <si>
    <t>зачетов</t>
  </si>
  <si>
    <t>ДЗ</t>
  </si>
  <si>
    <t>ОГСЭ 01</t>
  </si>
  <si>
    <t>ОГСЭ02</t>
  </si>
  <si>
    <t>ОГСЭ 03</t>
  </si>
  <si>
    <t>ОГСЭ 04</t>
  </si>
  <si>
    <t>ОГСЭ 05</t>
  </si>
  <si>
    <t>ОГСЭ 06</t>
  </si>
  <si>
    <t>ОГСЭ 00</t>
  </si>
  <si>
    <t>П 00</t>
  </si>
  <si>
    <t>ОП 00</t>
  </si>
  <si>
    <t>ОП 01</t>
  </si>
  <si>
    <t>ОП 02</t>
  </si>
  <si>
    <t>ОП 03</t>
  </si>
  <si>
    <t>ОП 04</t>
  </si>
  <si>
    <t>ОП 05</t>
  </si>
  <si>
    <t>ОП 06</t>
  </si>
  <si>
    <t>ОП 07</t>
  </si>
  <si>
    <t>ОП 08</t>
  </si>
  <si>
    <t>ОП 09</t>
  </si>
  <si>
    <t>ОП 10</t>
  </si>
  <si>
    <t>ПМ 00</t>
  </si>
  <si>
    <t>ПМ 01</t>
  </si>
  <si>
    <t>МДК 01.01</t>
  </si>
  <si>
    <t>МДК 01.02</t>
  </si>
  <si>
    <t>УП 01</t>
  </si>
  <si>
    <t>ПП 01</t>
  </si>
  <si>
    <t>ПМ 02</t>
  </si>
  <si>
    <t>МДК 02.01</t>
  </si>
  <si>
    <t>УП 02</t>
  </si>
  <si>
    <t>ПП 02</t>
  </si>
  <si>
    <t>ПМ 03</t>
  </si>
  <si>
    <t>МДК 03.02</t>
  </si>
  <si>
    <t>УП 03</t>
  </si>
  <si>
    <t>ПП 03</t>
  </si>
  <si>
    <t>ПМ 04</t>
  </si>
  <si>
    <t>МДК 04.01</t>
  </si>
  <si>
    <t>УП 04</t>
  </si>
  <si>
    <t>МДК 03.01</t>
  </si>
  <si>
    <t>Учебная нагрузка во взаимодействии с преподавателем</t>
  </si>
  <si>
    <t>Форма промежуточной аттестации</t>
  </si>
  <si>
    <t>максим.нагрузка</t>
  </si>
  <si>
    <t xml:space="preserve">самостоятельная работа </t>
  </si>
  <si>
    <t>консультации</t>
  </si>
  <si>
    <t>промежуточная аттестация</t>
  </si>
  <si>
    <t>курсовая работа</t>
  </si>
  <si>
    <t>Государственная итоговая аттестация проводится в форме демонстрационного экзамена
и защиты дипломного проекта (работы) - 6 недель</t>
  </si>
  <si>
    <t>преддипл. практики</t>
  </si>
  <si>
    <t>Преддипломная практика</t>
  </si>
  <si>
    <t>5 семестр</t>
  </si>
  <si>
    <t>6 семестр</t>
  </si>
  <si>
    <t>ОД.01</t>
  </si>
  <si>
    <t xml:space="preserve">Русский язык </t>
  </si>
  <si>
    <t>ОД.02</t>
  </si>
  <si>
    <t>Литература</t>
  </si>
  <si>
    <t>ОД.03</t>
  </si>
  <si>
    <t>История</t>
  </si>
  <si>
    <t>ОД.04</t>
  </si>
  <si>
    <t>Обществознание</t>
  </si>
  <si>
    <t>ОД.05</t>
  </si>
  <si>
    <t>География</t>
  </si>
  <si>
    <t>ОД.06</t>
  </si>
  <si>
    <t xml:space="preserve">Иностранный язык </t>
  </si>
  <si>
    <t>ОД.07</t>
  </si>
  <si>
    <t>Математика</t>
  </si>
  <si>
    <t>ОД.08</t>
  </si>
  <si>
    <t>Информатика</t>
  </si>
  <si>
    <t>ОД.09</t>
  </si>
  <si>
    <t>ОД.10</t>
  </si>
  <si>
    <t>Оновы безопасности и жизнедеятельности</t>
  </si>
  <si>
    <t>ОД.11</t>
  </si>
  <si>
    <t>Физика (в т.ч. индивидуальный проект)</t>
  </si>
  <si>
    <t>О.00</t>
  </si>
  <si>
    <t>Общеобразовательный цикл</t>
  </si>
  <si>
    <t>ОД.12</t>
  </si>
  <si>
    <t>Химия</t>
  </si>
  <si>
    <t>ОД.13</t>
  </si>
  <si>
    <t xml:space="preserve">Биология </t>
  </si>
  <si>
    <t>Учебный план на 2023-2024 учебный год по специальности 27.02.07 "Управление качеством продукции, процессов и услуг (по отраслям)"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базе  основного общего образования; квалификация: техник. Срок обучения: 2 года 10 месяцев
группа: УК-23/9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</si>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</sst>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</cellStyleXfs>
  <cellXfs count="152">
    <xf numFmtId="0" fontId="0" fillId="0" borderId="0" xfId="0"/>
    <xf numFmtId="0" fontId="0" fillId="0" borderId="0" xfId="0" applyAlignment="1">
      <alignment vertical="center"/>
    </xf>
    <xf numFmtId="0" fontId="3" fillId="0" borderId="10" xfId="2" applyFont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0" borderId="11" xfId="2" applyFont="1" applyBorder="1" applyAlignment="1">
      <alignment vertical="center" wrapText="1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1" fillId="3" borderId="9" xfId="2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/>
    </xf>
    <xf numFmtId="0" fontId="10" fillId="2" borderId="4" xfId="3" applyFont="1" applyFill="1" applyBorder="1" applyAlignment="1">
      <alignment vertical="center" wrapText="1"/>
    </xf>
    <xf numFmtId="0" fontId="10" fillId="2" borderId="9" xfId="3" applyFont="1" applyFill="1" applyBorder="1" applyAlignment="1">
      <alignment vertical="center"/>
    </xf>
    <xf numFmtId="49" fontId="11" fillId="2" borderId="9" xfId="2" applyNumberFormat="1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/>
    </xf>
    <xf numFmtId="0" fontId="10" fillId="2" borderId="9" xfId="3" applyFont="1" applyFill="1" applyBorder="1" applyAlignment="1">
      <alignment vertical="center" wrapText="1"/>
    </xf>
    <xf numFmtId="0" fontId="10" fillId="0" borderId="9" xfId="2" applyFont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49" fontId="11" fillId="2" borderId="4" xfId="2" applyNumberFormat="1" applyFont="1" applyFill="1" applyBorder="1" applyAlignment="1">
      <alignment vertical="center" wrapText="1"/>
    </xf>
    <xf numFmtId="0" fontId="11" fillId="3" borderId="9" xfId="4" applyFont="1" applyFill="1" applyBorder="1" applyAlignment="1">
      <alignment vertical="center" wrapText="1"/>
    </xf>
    <xf numFmtId="0" fontId="10" fillId="2" borderId="9" xfId="4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0" fontId="10" fillId="0" borderId="9" xfId="3" applyFont="1" applyBorder="1" applyAlignment="1">
      <alignment vertical="center" wrapText="1"/>
    </xf>
    <xf numFmtId="0" fontId="10" fillId="0" borderId="9" xfId="3" applyFont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1" fillId="2" borderId="9" xfId="4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49" fontId="11" fillId="0" borderId="9" xfId="2" applyNumberFormat="1" applyFont="1" applyBorder="1" applyAlignment="1">
      <alignment vertical="center" wrapText="1"/>
    </xf>
    <xf numFmtId="49" fontId="11" fillId="0" borderId="4" xfId="2" applyNumberFormat="1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2" borderId="9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horizontal="left" vertical="center" wrapText="1"/>
    </xf>
    <xf numFmtId="49" fontId="5" fillId="2" borderId="9" xfId="2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wrapText="1"/>
    </xf>
    <xf numFmtId="0" fontId="13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14" fillId="2" borderId="9" xfId="0" applyFont="1" applyFill="1" applyBorder="1"/>
    <xf numFmtId="0" fontId="8" fillId="0" borderId="9" xfId="2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" fillId="0" borderId="9" xfId="5" applyFont="1" applyBorder="1" applyAlignment="1">
      <alignment horizontal="center" vertical="center" wrapText="1"/>
    </xf>
    <xf numFmtId="0" fontId="1" fillId="0" borderId="4" xfId="5" applyFont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left" vertical="center" wrapText="1"/>
    </xf>
    <xf numFmtId="0" fontId="3" fillId="3" borderId="9" xfId="2" applyFont="1" applyFill="1" applyBorder="1" applyAlignment="1">
      <alignment vertical="center" wrapText="1"/>
    </xf>
    <xf numFmtId="0" fontId="3" fillId="3" borderId="9" xfId="2" applyFont="1" applyFill="1" applyBorder="1" applyAlignment="1">
      <alignment horizontal="left" vertical="center" wrapText="1"/>
    </xf>
    <xf numFmtId="0" fontId="15" fillId="3" borderId="9" xfId="2" applyFont="1" applyFill="1" applyBorder="1" applyAlignment="1">
      <alignment horizontal="center" vertical="center" wrapText="1"/>
    </xf>
    <xf numFmtId="0" fontId="15" fillId="3" borderId="4" xfId="2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5" fillId="3" borderId="9" xfId="0" applyFont="1" applyFill="1" applyBorder="1"/>
    <xf numFmtId="0" fontId="8" fillId="3" borderId="9" xfId="0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8" fillId="2" borderId="9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10" fillId="2" borderId="21" xfId="4" applyFont="1" applyFill="1" applyBorder="1" applyAlignment="1">
      <alignment vertical="center" wrapText="1"/>
    </xf>
    <xf numFmtId="0" fontId="11" fillId="3" borderId="4" xfId="4" applyFont="1" applyFill="1" applyBorder="1" applyAlignment="1">
      <alignment vertical="center" wrapText="1"/>
    </xf>
    <xf numFmtId="0" fontId="1" fillId="0" borderId="9" xfId="0" applyFont="1" applyBorder="1"/>
    <xf numFmtId="0" fontId="5" fillId="3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7" xfId="1" applyFont="1" applyFill="1" applyBorder="1" applyAlignment="1">
      <alignment horizontal="center" vertical="center" textRotation="90" wrapText="1"/>
    </xf>
    <xf numFmtId="0" fontId="3" fillId="2" borderId="8" xfId="1" applyFont="1" applyFill="1" applyBorder="1" applyAlignment="1">
      <alignment horizontal="center" vertical="center" textRotation="90" wrapText="1"/>
    </xf>
    <xf numFmtId="0" fontId="9" fillId="0" borderId="9" xfId="2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20" xfId="2" applyFont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3" fillId="0" borderId="4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6" fillId="0" borderId="13" xfId="2" applyFont="1" applyBorder="1" applyAlignment="1">
      <alignment vertical="center" textRotation="90" wrapText="1"/>
    </xf>
    <xf numFmtId="0" fontId="6" fillId="0" borderId="16" xfId="2" applyFont="1" applyBorder="1" applyAlignment="1">
      <alignment vertical="center" textRotation="90" wrapText="1"/>
    </xf>
    <xf numFmtId="0" fontId="6" fillId="0" borderId="17" xfId="2" applyFont="1" applyBorder="1" applyAlignment="1">
      <alignment vertical="center" textRotation="90" wrapText="1"/>
    </xf>
    <xf numFmtId="0" fontId="9" fillId="0" borderId="14" xfId="2" applyFont="1" applyBorder="1" applyAlignment="1">
      <alignment vertical="center" wrapText="1"/>
    </xf>
    <xf numFmtId="0" fontId="9" fillId="0" borderId="15" xfId="2" applyFont="1" applyBorder="1" applyAlignment="1">
      <alignment vertical="center" wrapText="1"/>
    </xf>
    <xf numFmtId="0" fontId="3" fillId="0" borderId="18" xfId="3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/>
    </xf>
    <xf numFmtId="0" fontId="3" fillId="0" borderId="19" xfId="3" applyFont="1" applyBorder="1" applyAlignment="1">
      <alignment horizontal="left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14" fillId="0" borderId="0" xfId="0" applyFont="1" applyFill="1"/>
    <xf numFmtId="0" fontId="1" fillId="0" borderId="0" xfId="0" applyFont="1" applyFill="1"/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</cellXfs>
  <cellStyles count="6">
    <cellStyle name="Обычный" xfId="0" builtinId="0"/>
    <cellStyle name="Обычный 2" xfId="3" xr:uid="{00000000-0005-0000-0000-000001000000}"/>
    <cellStyle name="Обычный_37Учебный план ФГОС Сварщик" xfId="5" xr:uid="{00000000-0005-0000-0000-000002000000}"/>
    <cellStyle name="Обычный_37Учебный план ФГОС Сварщик_КРС  ТОП-50 18-19" xfId="1" xr:uid="{00000000-0005-0000-0000-000003000000}"/>
    <cellStyle name="Обычный_37Учебный план ФГОС Сварщик_Монтаж и тех.эксплуатация ПО" xfId="4" xr:uid="{00000000-0005-0000-0000-000004000000}"/>
    <cellStyle name="Обычный_37Учебный план ФГОС Сварщик_Техническое регулирование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304801</xdr:colOff>
      <xdr:row>1</xdr:row>
      <xdr:rowOff>12701</xdr:rowOff>
    </xdr:from>
    <xdr:to>
      <xdr:col>43</xdr:col>
      <xdr:colOff>142875</xdr:colOff>
      <xdr:row>1</xdr:row>
      <xdr:rowOff>1220311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54AB44D-D0FC-4FC4-A0F1-C427E0734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49376" y="203201"/>
          <a:ext cx="3733799" cy="1207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71"/>
  <sheetViews>
    <sheetView tabSelected="1" zoomScaleNormal="100" workbookViewId="0">
      <selection activeCell="I62" sqref="I62"/>
    </sheetView>
  </sheetViews>
  <sheetFormatPr defaultColWidth="9.140625" defaultRowHeight="15" x14ac:dyDescent="0.25"/>
  <cols>
    <col min="1" max="1" width="12" style="1" customWidth="1"/>
    <col min="2" max="2" width="28.28515625" style="1" customWidth="1"/>
    <col min="3" max="3" width="5.28515625" style="1" customWidth="1"/>
    <col min="4" max="4" width="6.7109375" style="1" customWidth="1"/>
    <col min="5" max="5" width="6.140625" style="1" customWidth="1"/>
    <col min="6" max="6" width="6" style="1" customWidth="1"/>
    <col min="7" max="7" width="5.42578125" style="1" customWidth="1"/>
    <col min="8" max="8" width="4.5703125" style="1" customWidth="1"/>
    <col min="9" max="9" width="5.5703125" style="1" customWidth="1"/>
    <col min="10" max="10" width="5.28515625" style="1" customWidth="1"/>
    <col min="11" max="11" width="5" style="1" customWidth="1"/>
    <col min="12" max="12" width="4.7109375" style="1" customWidth="1"/>
    <col min="13" max="13" width="5.28515625" style="1" customWidth="1"/>
    <col min="14" max="14" width="4.5703125" style="1" customWidth="1"/>
    <col min="15" max="15" width="5.28515625" style="1" customWidth="1"/>
    <col min="16" max="16" width="8.28515625" style="1" customWidth="1"/>
    <col min="17" max="25" width="5.42578125" style="1" customWidth="1"/>
    <col min="26" max="26" width="5.42578125" style="83" customWidth="1"/>
    <col min="27" max="27" width="5.42578125" style="1" customWidth="1"/>
    <col min="28" max="28" width="4.85546875" style="1" customWidth="1"/>
    <col min="29" max="29" width="6" style="1" customWidth="1"/>
    <col min="30" max="30" width="5.140625" style="1" customWidth="1"/>
    <col min="31" max="31" width="5.5703125" style="1" customWidth="1"/>
    <col min="32" max="32" width="6.42578125" style="1" customWidth="1"/>
    <col min="33" max="33" width="5.140625" style="1" customWidth="1"/>
    <col min="34" max="34" width="5.5703125" style="1" customWidth="1"/>
    <col min="35" max="35" width="5" style="1" customWidth="1"/>
    <col min="36" max="36" width="5.42578125" style="1" customWidth="1"/>
    <col min="37" max="37" width="5.140625" style="1" customWidth="1"/>
    <col min="38" max="38" width="5.28515625" style="1" customWidth="1"/>
    <col min="39" max="39" width="4.7109375" style="1" customWidth="1"/>
    <col min="40" max="40" width="5.85546875" style="1" customWidth="1"/>
    <col min="41" max="41" width="6" style="1" customWidth="1"/>
    <col min="42" max="43" width="5.140625" style="1" customWidth="1"/>
    <col min="44" max="44" width="5.7109375" style="1" customWidth="1"/>
    <col min="45" max="45" width="4.5703125" style="1" customWidth="1"/>
    <col min="46" max="46" width="4.85546875" style="1" customWidth="1"/>
    <col min="47" max="16384" width="9.140625" style="1"/>
  </cols>
  <sheetData>
    <row r="1" spans="1:56" s="148" customFormat="1" x14ac:dyDescent="0.25">
      <c r="A1" s="147"/>
      <c r="B1" s="147"/>
      <c r="I1" s="149"/>
      <c r="AN1" s="150" t="s">
        <v>138</v>
      </c>
      <c r="AO1" s="150"/>
      <c r="AP1" s="150"/>
      <c r="AQ1" s="150"/>
      <c r="AR1" s="150"/>
    </row>
    <row r="2" spans="1:56" s="148" customFormat="1" ht="102" customHeight="1" x14ac:dyDescent="0.25">
      <c r="A2" s="147"/>
      <c r="B2" s="147"/>
      <c r="I2" s="149"/>
      <c r="AV2" s="151"/>
      <c r="AW2" s="151"/>
      <c r="AX2" s="151"/>
      <c r="AY2" s="151"/>
      <c r="AZ2" s="151"/>
      <c r="BA2" s="151"/>
      <c r="BB2" s="151"/>
      <c r="BC2" s="151"/>
      <c r="BD2" s="151"/>
    </row>
    <row r="3" spans="1:56" ht="48.6" customHeight="1" x14ac:dyDescent="0.25">
      <c r="A3" s="145" t="s">
        <v>137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</row>
    <row r="4" spans="1:56" ht="14.45" customHeight="1" x14ac:dyDescent="0.25">
      <c r="A4" s="113" t="s">
        <v>0</v>
      </c>
      <c r="B4" s="110" t="s">
        <v>1</v>
      </c>
      <c r="C4" s="144" t="s">
        <v>99</v>
      </c>
      <c r="D4" s="144"/>
      <c r="E4" s="144"/>
      <c r="F4" s="144"/>
      <c r="G4" s="144"/>
      <c r="H4" s="144"/>
      <c r="I4" s="84" t="s">
        <v>2</v>
      </c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</row>
    <row r="5" spans="1:56" ht="54.6" customHeight="1" x14ac:dyDescent="0.25">
      <c r="A5" s="114"/>
      <c r="B5" s="111"/>
      <c r="C5" s="144"/>
      <c r="D5" s="144"/>
      <c r="E5" s="144"/>
      <c r="F5" s="144"/>
      <c r="G5" s="144"/>
      <c r="H5" s="144"/>
      <c r="I5" s="104" t="s">
        <v>100</v>
      </c>
      <c r="J5" s="104" t="s">
        <v>101</v>
      </c>
      <c r="K5" s="84" t="s">
        <v>98</v>
      </c>
      <c r="L5" s="85"/>
      <c r="M5" s="85"/>
      <c r="N5" s="85"/>
      <c r="O5" s="85"/>
      <c r="P5" s="86"/>
      <c r="Q5" s="87" t="s">
        <v>3</v>
      </c>
      <c r="R5" s="88"/>
      <c r="S5" s="88"/>
      <c r="T5" s="88"/>
      <c r="U5" s="89"/>
      <c r="V5" s="90" t="s">
        <v>4</v>
      </c>
      <c r="W5" s="91"/>
      <c r="X5" s="91"/>
      <c r="Y5" s="91"/>
      <c r="Z5" s="92"/>
      <c r="AA5" s="87" t="s">
        <v>5</v>
      </c>
      <c r="AB5" s="88"/>
      <c r="AC5" s="88"/>
      <c r="AD5" s="88"/>
      <c r="AE5" s="89"/>
      <c r="AF5" s="90" t="s">
        <v>6</v>
      </c>
      <c r="AG5" s="91"/>
      <c r="AH5" s="91"/>
      <c r="AI5" s="91"/>
      <c r="AJ5" s="92"/>
      <c r="AK5" s="87" t="s">
        <v>108</v>
      </c>
      <c r="AL5" s="88"/>
      <c r="AM5" s="88"/>
      <c r="AN5" s="88"/>
      <c r="AO5" s="89"/>
      <c r="AP5" s="90" t="s">
        <v>109</v>
      </c>
      <c r="AQ5" s="91"/>
      <c r="AR5" s="91"/>
      <c r="AS5" s="91"/>
      <c r="AT5" s="92"/>
    </row>
    <row r="6" spans="1:56" ht="14.45" customHeight="1" x14ac:dyDescent="0.25">
      <c r="A6" s="114"/>
      <c r="B6" s="111"/>
      <c r="C6" s="144"/>
      <c r="D6" s="144"/>
      <c r="E6" s="144"/>
      <c r="F6" s="144"/>
      <c r="G6" s="144"/>
      <c r="H6" s="144"/>
      <c r="I6" s="105"/>
      <c r="J6" s="105"/>
      <c r="K6" s="104" t="s">
        <v>103</v>
      </c>
      <c r="L6" s="104" t="s">
        <v>102</v>
      </c>
      <c r="M6" s="104" t="s">
        <v>7</v>
      </c>
      <c r="N6" s="93" t="s">
        <v>8</v>
      </c>
      <c r="O6" s="94"/>
      <c r="P6" s="104" t="s">
        <v>9</v>
      </c>
      <c r="Q6" s="101" t="s">
        <v>10</v>
      </c>
      <c r="R6" s="104" t="s">
        <v>103</v>
      </c>
      <c r="S6" s="104" t="s">
        <v>102</v>
      </c>
      <c r="T6" s="101" t="s">
        <v>101</v>
      </c>
      <c r="U6" s="101" t="s">
        <v>11</v>
      </c>
      <c r="V6" s="98" t="s">
        <v>10</v>
      </c>
      <c r="W6" s="95" t="s">
        <v>103</v>
      </c>
      <c r="X6" s="95" t="s">
        <v>102</v>
      </c>
      <c r="Y6" s="98" t="s">
        <v>101</v>
      </c>
      <c r="Z6" s="98" t="s">
        <v>11</v>
      </c>
      <c r="AA6" s="101" t="s">
        <v>10</v>
      </c>
      <c r="AB6" s="104" t="s">
        <v>103</v>
      </c>
      <c r="AC6" s="104" t="s">
        <v>102</v>
      </c>
      <c r="AD6" s="101" t="s">
        <v>101</v>
      </c>
      <c r="AE6" s="101" t="s">
        <v>11</v>
      </c>
      <c r="AF6" s="98" t="s">
        <v>10</v>
      </c>
      <c r="AG6" s="95" t="s">
        <v>103</v>
      </c>
      <c r="AH6" s="95" t="s">
        <v>102</v>
      </c>
      <c r="AI6" s="98" t="s">
        <v>101</v>
      </c>
      <c r="AJ6" s="98" t="s">
        <v>11</v>
      </c>
      <c r="AK6" s="101" t="s">
        <v>10</v>
      </c>
      <c r="AL6" s="104" t="s">
        <v>103</v>
      </c>
      <c r="AM6" s="104" t="s">
        <v>102</v>
      </c>
      <c r="AN6" s="101" t="s">
        <v>101</v>
      </c>
      <c r="AO6" s="101" t="s">
        <v>11</v>
      </c>
      <c r="AP6" s="98" t="s">
        <v>10</v>
      </c>
      <c r="AQ6" s="95" t="s">
        <v>103</v>
      </c>
      <c r="AR6" s="95" t="s">
        <v>102</v>
      </c>
      <c r="AS6" s="98" t="s">
        <v>101</v>
      </c>
      <c r="AT6" s="98" t="s">
        <v>11</v>
      </c>
    </row>
    <row r="7" spans="1:56" ht="103.9" customHeight="1" x14ac:dyDescent="0.25">
      <c r="A7" s="114"/>
      <c r="B7" s="111"/>
      <c r="C7" s="144"/>
      <c r="D7" s="144"/>
      <c r="E7" s="144"/>
      <c r="F7" s="144"/>
      <c r="G7" s="144"/>
      <c r="H7" s="144"/>
      <c r="I7" s="105"/>
      <c r="J7" s="105"/>
      <c r="K7" s="105"/>
      <c r="L7" s="105"/>
      <c r="M7" s="105"/>
      <c r="N7" s="104" t="s">
        <v>12</v>
      </c>
      <c r="O7" s="104" t="s">
        <v>104</v>
      </c>
      <c r="P7" s="105"/>
      <c r="Q7" s="102"/>
      <c r="R7" s="105"/>
      <c r="S7" s="105"/>
      <c r="T7" s="102"/>
      <c r="U7" s="102"/>
      <c r="V7" s="99"/>
      <c r="W7" s="96"/>
      <c r="X7" s="96"/>
      <c r="Y7" s="99"/>
      <c r="Z7" s="99"/>
      <c r="AA7" s="102"/>
      <c r="AB7" s="105"/>
      <c r="AC7" s="105"/>
      <c r="AD7" s="102"/>
      <c r="AE7" s="102"/>
      <c r="AF7" s="99"/>
      <c r="AG7" s="96"/>
      <c r="AH7" s="96"/>
      <c r="AI7" s="99"/>
      <c r="AJ7" s="99"/>
      <c r="AK7" s="102"/>
      <c r="AL7" s="105"/>
      <c r="AM7" s="105"/>
      <c r="AN7" s="102"/>
      <c r="AO7" s="102"/>
      <c r="AP7" s="99"/>
      <c r="AQ7" s="96"/>
      <c r="AR7" s="96"/>
      <c r="AS7" s="99"/>
      <c r="AT7" s="99"/>
    </row>
    <row r="8" spans="1:56" x14ac:dyDescent="0.25">
      <c r="A8" s="115"/>
      <c r="B8" s="112"/>
      <c r="C8" s="71">
        <v>1</v>
      </c>
      <c r="D8" s="71">
        <v>2</v>
      </c>
      <c r="E8" s="68">
        <v>3</v>
      </c>
      <c r="F8" s="69">
        <v>4</v>
      </c>
      <c r="G8" s="68">
        <v>5</v>
      </c>
      <c r="H8" s="69">
        <v>6</v>
      </c>
      <c r="I8" s="106"/>
      <c r="J8" s="106"/>
      <c r="K8" s="106"/>
      <c r="L8" s="106"/>
      <c r="M8" s="106"/>
      <c r="N8" s="106"/>
      <c r="O8" s="106"/>
      <c r="P8" s="106"/>
      <c r="Q8" s="103"/>
      <c r="R8" s="106"/>
      <c r="S8" s="106"/>
      <c r="T8" s="103"/>
      <c r="U8" s="103"/>
      <c r="V8" s="100"/>
      <c r="W8" s="97"/>
      <c r="X8" s="97"/>
      <c r="Y8" s="100"/>
      <c r="Z8" s="100"/>
      <c r="AA8" s="103"/>
      <c r="AB8" s="106"/>
      <c r="AC8" s="106"/>
      <c r="AD8" s="103"/>
      <c r="AE8" s="103"/>
      <c r="AF8" s="100"/>
      <c r="AG8" s="97"/>
      <c r="AH8" s="97"/>
      <c r="AI8" s="100"/>
      <c r="AJ8" s="100"/>
      <c r="AK8" s="103"/>
      <c r="AL8" s="106"/>
      <c r="AM8" s="106"/>
      <c r="AN8" s="103"/>
      <c r="AO8" s="103"/>
      <c r="AP8" s="100"/>
      <c r="AQ8" s="97"/>
      <c r="AR8" s="97"/>
      <c r="AS8" s="100"/>
      <c r="AT8" s="100"/>
    </row>
    <row r="9" spans="1:56" x14ac:dyDescent="0.25">
      <c r="A9" s="30">
        <v>1</v>
      </c>
      <c r="B9" s="30">
        <v>2</v>
      </c>
      <c r="C9" s="31">
        <v>3</v>
      </c>
      <c r="D9" s="31">
        <v>4</v>
      </c>
      <c r="E9" s="30">
        <v>5</v>
      </c>
      <c r="F9" s="31">
        <v>6</v>
      </c>
      <c r="G9" s="30">
        <v>7</v>
      </c>
      <c r="H9" s="31">
        <v>8</v>
      </c>
      <c r="I9" s="31">
        <v>10</v>
      </c>
      <c r="J9" s="30">
        <v>11</v>
      </c>
      <c r="K9" s="31">
        <v>12</v>
      </c>
      <c r="L9" s="30">
        <v>13</v>
      </c>
      <c r="M9" s="31">
        <v>14</v>
      </c>
      <c r="N9" s="30">
        <v>15</v>
      </c>
      <c r="O9" s="31">
        <v>16</v>
      </c>
      <c r="P9" s="30">
        <v>17</v>
      </c>
      <c r="Q9" s="31">
        <v>18</v>
      </c>
      <c r="R9" s="30">
        <v>19</v>
      </c>
      <c r="S9" s="31">
        <v>20</v>
      </c>
      <c r="T9" s="30">
        <v>21</v>
      </c>
      <c r="U9" s="31">
        <v>22</v>
      </c>
      <c r="V9" s="30">
        <v>23</v>
      </c>
      <c r="W9" s="31">
        <v>24</v>
      </c>
      <c r="X9" s="30">
        <v>25</v>
      </c>
      <c r="Y9" s="31">
        <v>26</v>
      </c>
      <c r="Z9" s="30">
        <v>27</v>
      </c>
      <c r="AA9" s="31">
        <v>28</v>
      </c>
      <c r="AB9" s="30">
        <v>29</v>
      </c>
      <c r="AC9" s="31">
        <v>30</v>
      </c>
      <c r="AD9" s="30">
        <v>31</v>
      </c>
      <c r="AE9" s="31">
        <v>32</v>
      </c>
      <c r="AF9" s="30">
        <v>33</v>
      </c>
      <c r="AG9" s="31">
        <v>34</v>
      </c>
      <c r="AH9" s="30">
        <v>35</v>
      </c>
      <c r="AI9" s="31">
        <v>36</v>
      </c>
      <c r="AJ9" s="30">
        <v>37</v>
      </c>
      <c r="AK9" s="31">
        <v>38</v>
      </c>
      <c r="AL9" s="30">
        <v>39</v>
      </c>
      <c r="AM9" s="31">
        <v>40</v>
      </c>
      <c r="AN9" s="30">
        <v>41</v>
      </c>
      <c r="AO9" s="31">
        <v>42</v>
      </c>
      <c r="AP9" s="30">
        <v>43</v>
      </c>
      <c r="AQ9" s="31">
        <v>44</v>
      </c>
      <c r="AR9" s="30">
        <v>45</v>
      </c>
      <c r="AS9" s="31">
        <v>46</v>
      </c>
      <c r="AT9" s="30">
        <v>47</v>
      </c>
    </row>
    <row r="10" spans="1:56" x14ac:dyDescent="0.2">
      <c r="A10" s="60" t="s">
        <v>131</v>
      </c>
      <c r="B10" s="61" t="s">
        <v>132</v>
      </c>
      <c r="C10" s="62"/>
      <c r="D10" s="63"/>
      <c r="E10" s="64"/>
      <c r="F10" s="65"/>
      <c r="G10" s="65"/>
      <c r="H10" s="65"/>
      <c r="I10" s="66">
        <f>SUM(I11:I23)</f>
        <v>1476</v>
      </c>
      <c r="J10" s="66">
        <f t="shared" ref="J10:Z10" si="0">SUM(J11:J23)</f>
        <v>0</v>
      </c>
      <c r="K10" s="66">
        <f t="shared" si="0"/>
        <v>30</v>
      </c>
      <c r="L10" s="66">
        <f t="shared" si="0"/>
        <v>42</v>
      </c>
      <c r="M10" s="66">
        <f t="shared" si="0"/>
        <v>1404</v>
      </c>
      <c r="N10" s="66">
        <f t="shared" si="0"/>
        <v>0</v>
      </c>
      <c r="O10" s="66">
        <f t="shared" si="0"/>
        <v>0</v>
      </c>
      <c r="P10" s="66">
        <f t="shared" si="0"/>
        <v>0</v>
      </c>
      <c r="Q10" s="66">
        <f t="shared" si="0"/>
        <v>612</v>
      </c>
      <c r="R10" s="66">
        <f t="shared" si="0"/>
        <v>12</v>
      </c>
      <c r="S10" s="66">
        <f t="shared" si="0"/>
        <v>24</v>
      </c>
      <c r="T10" s="66">
        <f t="shared" si="0"/>
        <v>0</v>
      </c>
      <c r="U10" s="66">
        <f t="shared" si="0"/>
        <v>576</v>
      </c>
      <c r="V10" s="66">
        <f t="shared" si="0"/>
        <v>864</v>
      </c>
      <c r="W10" s="66">
        <f t="shared" si="0"/>
        <v>18</v>
      </c>
      <c r="X10" s="66">
        <f t="shared" si="0"/>
        <v>18</v>
      </c>
      <c r="Y10" s="66">
        <f t="shared" si="0"/>
        <v>0</v>
      </c>
      <c r="Z10" s="75">
        <f t="shared" si="0"/>
        <v>828</v>
      </c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</row>
    <row r="11" spans="1:56" x14ac:dyDescent="0.25">
      <c r="A11" s="48" t="s">
        <v>110</v>
      </c>
      <c r="B11" s="49" t="s">
        <v>111</v>
      </c>
      <c r="C11" s="50" t="s">
        <v>16</v>
      </c>
      <c r="D11" s="50" t="s">
        <v>25</v>
      </c>
      <c r="E11" s="70"/>
      <c r="F11" s="70"/>
      <c r="G11" s="70"/>
      <c r="H11" s="70"/>
      <c r="I11" s="53">
        <f>Q11+V11+AA11+AF11</f>
        <v>72</v>
      </c>
      <c r="J11" s="54"/>
      <c r="K11" s="54">
        <f>SUM(R11+W11)</f>
        <v>6</v>
      </c>
      <c r="L11" s="54">
        <f>SUM(S11+X11)</f>
        <v>2</v>
      </c>
      <c r="M11" s="54">
        <f>U11+Z11</f>
        <v>64</v>
      </c>
      <c r="N11" s="55"/>
      <c r="O11" s="54"/>
      <c r="P11" s="54"/>
      <c r="Q11" s="54">
        <f t="shared" ref="Q11:Q16" si="1">SUM(R11:U11)</f>
        <v>32</v>
      </c>
      <c r="R11" s="54"/>
      <c r="S11" s="54"/>
      <c r="T11" s="54"/>
      <c r="U11" s="56">
        <v>32</v>
      </c>
      <c r="V11" s="54">
        <f>SUM(W11:Z11)</f>
        <v>40</v>
      </c>
      <c r="W11" s="54">
        <v>6</v>
      </c>
      <c r="X11" s="54">
        <v>2</v>
      </c>
      <c r="Y11" s="54"/>
      <c r="Z11" s="57">
        <v>32</v>
      </c>
      <c r="AA11" s="32"/>
      <c r="AB11" s="32"/>
      <c r="AC11" s="32"/>
      <c r="AD11" s="32"/>
      <c r="AE11" s="32"/>
      <c r="AF11" s="41"/>
      <c r="AG11" s="41"/>
      <c r="AH11" s="41"/>
      <c r="AI11" s="41"/>
      <c r="AJ11" s="41"/>
      <c r="AK11" s="32"/>
      <c r="AL11" s="32"/>
      <c r="AM11" s="32"/>
      <c r="AN11" s="32"/>
      <c r="AO11" s="32"/>
      <c r="AP11" s="41"/>
      <c r="AQ11" s="41"/>
      <c r="AR11" s="41"/>
      <c r="AS11" s="41"/>
      <c r="AT11" s="41"/>
    </row>
    <row r="12" spans="1:56" x14ac:dyDescent="0.25">
      <c r="A12" s="48" t="s">
        <v>112</v>
      </c>
      <c r="B12" s="49" t="s">
        <v>113</v>
      </c>
      <c r="C12" s="50" t="s">
        <v>16</v>
      </c>
      <c r="D12" s="50" t="s">
        <v>60</v>
      </c>
      <c r="E12" s="70"/>
      <c r="F12" s="70"/>
      <c r="G12" s="70"/>
      <c r="H12" s="70"/>
      <c r="I12" s="53">
        <f t="shared" ref="I12:I23" si="2">Q12+V12+AA12+AF12</f>
        <v>108</v>
      </c>
      <c r="J12" s="54"/>
      <c r="K12" s="54">
        <f t="shared" ref="K12:L23" si="3">SUM(R12+W12)</f>
        <v>0</v>
      </c>
      <c r="L12" s="54">
        <f t="shared" si="3"/>
        <v>0</v>
      </c>
      <c r="M12" s="54">
        <f t="shared" ref="M12:M22" si="4">U12+Z12</f>
        <v>108</v>
      </c>
      <c r="N12" s="55"/>
      <c r="O12" s="54"/>
      <c r="P12" s="54"/>
      <c r="Q12" s="54">
        <f t="shared" si="1"/>
        <v>48</v>
      </c>
      <c r="R12" s="54"/>
      <c r="S12" s="54"/>
      <c r="T12" s="54"/>
      <c r="U12" s="57">
        <v>48</v>
      </c>
      <c r="V12" s="54">
        <f t="shared" ref="V12:V23" si="5">SUM(W12:Z12)</f>
        <v>60</v>
      </c>
      <c r="W12" s="54"/>
      <c r="X12" s="54"/>
      <c r="Y12" s="54"/>
      <c r="Z12" s="57">
        <v>60</v>
      </c>
      <c r="AA12" s="32"/>
      <c r="AB12" s="32"/>
      <c r="AC12" s="32"/>
      <c r="AD12" s="32"/>
      <c r="AE12" s="32"/>
      <c r="AF12" s="41"/>
      <c r="AG12" s="41"/>
      <c r="AH12" s="41"/>
      <c r="AI12" s="41"/>
      <c r="AJ12" s="41"/>
      <c r="AK12" s="32"/>
      <c r="AL12" s="32"/>
      <c r="AM12" s="32"/>
      <c r="AN12" s="32"/>
      <c r="AO12" s="32"/>
      <c r="AP12" s="41"/>
      <c r="AQ12" s="41"/>
      <c r="AR12" s="41"/>
      <c r="AS12" s="41"/>
      <c r="AT12" s="41"/>
    </row>
    <row r="13" spans="1:56" x14ac:dyDescent="0.25">
      <c r="A13" s="48" t="s">
        <v>114</v>
      </c>
      <c r="B13" s="49" t="s">
        <v>115</v>
      </c>
      <c r="C13" s="50" t="s">
        <v>16</v>
      </c>
      <c r="D13" s="50" t="s">
        <v>60</v>
      </c>
      <c r="E13" s="70"/>
      <c r="F13" s="70"/>
      <c r="G13" s="70"/>
      <c r="H13" s="70"/>
      <c r="I13" s="53">
        <f t="shared" si="2"/>
        <v>136</v>
      </c>
      <c r="J13" s="54"/>
      <c r="K13" s="54">
        <f t="shared" si="3"/>
        <v>0</v>
      </c>
      <c r="L13" s="54">
        <f t="shared" si="3"/>
        <v>0</v>
      </c>
      <c r="M13" s="54">
        <f t="shared" si="4"/>
        <v>136</v>
      </c>
      <c r="N13" s="55"/>
      <c r="O13" s="54"/>
      <c r="P13" s="54"/>
      <c r="Q13" s="54">
        <f t="shared" si="1"/>
        <v>64</v>
      </c>
      <c r="R13" s="54"/>
      <c r="S13" s="54"/>
      <c r="T13" s="54"/>
      <c r="U13" s="57">
        <v>64</v>
      </c>
      <c r="V13" s="54">
        <f t="shared" si="5"/>
        <v>72</v>
      </c>
      <c r="W13" s="54"/>
      <c r="X13" s="54"/>
      <c r="Y13" s="54"/>
      <c r="Z13" s="57">
        <v>72</v>
      </c>
      <c r="AA13" s="32"/>
      <c r="AB13" s="32"/>
      <c r="AC13" s="32"/>
      <c r="AD13" s="32"/>
      <c r="AE13" s="32"/>
      <c r="AF13" s="41"/>
      <c r="AG13" s="41"/>
      <c r="AH13" s="41"/>
      <c r="AI13" s="41"/>
      <c r="AJ13" s="41"/>
      <c r="AK13" s="32"/>
      <c r="AL13" s="32"/>
      <c r="AM13" s="32"/>
      <c r="AN13" s="32"/>
      <c r="AO13" s="32"/>
      <c r="AP13" s="41"/>
      <c r="AQ13" s="41"/>
      <c r="AR13" s="41"/>
      <c r="AS13" s="41"/>
      <c r="AT13" s="41"/>
    </row>
    <row r="14" spans="1:56" x14ac:dyDescent="0.25">
      <c r="A14" s="48" t="s">
        <v>116</v>
      </c>
      <c r="B14" s="49" t="s">
        <v>117</v>
      </c>
      <c r="C14" s="50" t="s">
        <v>16</v>
      </c>
      <c r="D14" s="50" t="s">
        <v>60</v>
      </c>
      <c r="E14" s="70"/>
      <c r="F14" s="70"/>
      <c r="G14" s="70"/>
      <c r="H14" s="70"/>
      <c r="I14" s="53">
        <f t="shared" si="2"/>
        <v>72</v>
      </c>
      <c r="J14" s="54"/>
      <c r="K14" s="54">
        <f t="shared" si="3"/>
        <v>0</v>
      </c>
      <c r="L14" s="54">
        <f t="shared" si="3"/>
        <v>0</v>
      </c>
      <c r="M14" s="54">
        <f t="shared" si="4"/>
        <v>72</v>
      </c>
      <c r="N14" s="55"/>
      <c r="O14" s="54"/>
      <c r="P14" s="54"/>
      <c r="Q14" s="54">
        <f t="shared" si="1"/>
        <v>32</v>
      </c>
      <c r="R14" s="54"/>
      <c r="S14" s="54"/>
      <c r="T14" s="54"/>
      <c r="U14" s="57">
        <v>32</v>
      </c>
      <c r="V14" s="54">
        <f t="shared" si="5"/>
        <v>40</v>
      </c>
      <c r="W14" s="54"/>
      <c r="X14" s="54"/>
      <c r="Y14" s="54"/>
      <c r="Z14" s="57">
        <v>40</v>
      </c>
      <c r="AA14" s="32"/>
      <c r="AB14" s="32"/>
      <c r="AC14" s="32"/>
      <c r="AD14" s="32"/>
      <c r="AE14" s="32"/>
      <c r="AF14" s="41"/>
      <c r="AG14" s="41"/>
      <c r="AH14" s="41"/>
      <c r="AI14" s="41"/>
      <c r="AJ14" s="41"/>
      <c r="AK14" s="32"/>
      <c r="AL14" s="32"/>
      <c r="AM14" s="32"/>
      <c r="AN14" s="32"/>
      <c r="AO14" s="32"/>
      <c r="AP14" s="41"/>
      <c r="AQ14" s="41"/>
      <c r="AR14" s="41"/>
      <c r="AS14" s="41"/>
      <c r="AT14" s="41"/>
    </row>
    <row r="15" spans="1:56" x14ac:dyDescent="0.25">
      <c r="A15" s="48" t="s">
        <v>118</v>
      </c>
      <c r="B15" s="49" t="s">
        <v>119</v>
      </c>
      <c r="C15" s="50" t="s">
        <v>16</v>
      </c>
      <c r="D15" s="50" t="s">
        <v>60</v>
      </c>
      <c r="E15" s="70"/>
      <c r="F15" s="70"/>
      <c r="G15" s="70"/>
      <c r="H15" s="70"/>
      <c r="I15" s="53">
        <f t="shared" si="2"/>
        <v>72</v>
      </c>
      <c r="J15" s="54"/>
      <c r="K15" s="54">
        <f t="shared" si="3"/>
        <v>0</v>
      </c>
      <c r="L15" s="54">
        <f t="shared" si="3"/>
        <v>0</v>
      </c>
      <c r="M15" s="54">
        <f t="shared" si="4"/>
        <v>72</v>
      </c>
      <c r="N15" s="55"/>
      <c r="O15" s="54"/>
      <c r="P15" s="54"/>
      <c r="Q15" s="54">
        <f t="shared" si="1"/>
        <v>32</v>
      </c>
      <c r="R15" s="54"/>
      <c r="S15" s="54"/>
      <c r="T15" s="54"/>
      <c r="U15" s="57">
        <v>32</v>
      </c>
      <c r="V15" s="54">
        <f t="shared" si="5"/>
        <v>40</v>
      </c>
      <c r="W15" s="54"/>
      <c r="X15" s="54"/>
      <c r="Y15" s="54"/>
      <c r="Z15" s="57">
        <v>40</v>
      </c>
      <c r="AA15" s="32"/>
      <c r="AB15" s="32"/>
      <c r="AC15" s="32"/>
      <c r="AD15" s="32"/>
      <c r="AE15" s="32"/>
      <c r="AF15" s="41"/>
      <c r="AG15" s="41"/>
      <c r="AH15" s="41"/>
      <c r="AI15" s="41"/>
      <c r="AJ15" s="41"/>
      <c r="AK15" s="32"/>
      <c r="AL15" s="32"/>
      <c r="AM15" s="32"/>
      <c r="AN15" s="32"/>
      <c r="AO15" s="32"/>
      <c r="AP15" s="41"/>
      <c r="AQ15" s="41"/>
      <c r="AR15" s="41"/>
      <c r="AS15" s="41"/>
      <c r="AT15" s="41"/>
    </row>
    <row r="16" spans="1:56" x14ac:dyDescent="0.25">
      <c r="A16" s="48" t="s">
        <v>120</v>
      </c>
      <c r="B16" s="49" t="s">
        <v>121</v>
      </c>
      <c r="C16" s="50" t="s">
        <v>16</v>
      </c>
      <c r="D16" s="50" t="s">
        <v>60</v>
      </c>
      <c r="E16" s="70"/>
      <c r="F16" s="70"/>
      <c r="G16" s="70"/>
      <c r="H16" s="70"/>
      <c r="I16" s="53">
        <f t="shared" si="2"/>
        <v>72</v>
      </c>
      <c r="J16" s="54"/>
      <c r="K16" s="54">
        <f t="shared" si="3"/>
        <v>0</v>
      </c>
      <c r="L16" s="54">
        <f t="shared" si="3"/>
        <v>0</v>
      </c>
      <c r="M16" s="54">
        <f t="shared" si="4"/>
        <v>72</v>
      </c>
      <c r="N16" s="55"/>
      <c r="O16" s="54"/>
      <c r="P16" s="54"/>
      <c r="Q16" s="54">
        <f t="shared" si="1"/>
        <v>32</v>
      </c>
      <c r="R16" s="54"/>
      <c r="S16" s="54"/>
      <c r="T16" s="54"/>
      <c r="U16" s="57">
        <v>32</v>
      </c>
      <c r="V16" s="54">
        <f t="shared" si="5"/>
        <v>40</v>
      </c>
      <c r="W16" s="54"/>
      <c r="X16" s="54"/>
      <c r="Y16" s="54"/>
      <c r="Z16" s="57">
        <v>40</v>
      </c>
      <c r="AA16" s="32"/>
      <c r="AB16" s="32"/>
      <c r="AC16" s="32"/>
      <c r="AD16" s="32"/>
      <c r="AE16" s="32"/>
      <c r="AF16" s="41"/>
      <c r="AG16" s="41"/>
      <c r="AH16" s="41"/>
      <c r="AI16" s="41"/>
      <c r="AJ16" s="41"/>
      <c r="AK16" s="32"/>
      <c r="AL16" s="32"/>
      <c r="AM16" s="32"/>
      <c r="AN16" s="32"/>
      <c r="AO16" s="32"/>
      <c r="AP16" s="41"/>
      <c r="AQ16" s="41"/>
      <c r="AR16" s="41"/>
      <c r="AS16" s="41"/>
      <c r="AT16" s="41"/>
    </row>
    <row r="17" spans="1:46" x14ac:dyDescent="0.25">
      <c r="A17" s="48" t="s">
        <v>122</v>
      </c>
      <c r="B17" s="51" t="s">
        <v>123</v>
      </c>
      <c r="C17" s="52" t="s">
        <v>25</v>
      </c>
      <c r="D17" s="52" t="s">
        <v>25</v>
      </c>
      <c r="E17" s="70"/>
      <c r="F17" s="70"/>
      <c r="G17" s="70"/>
      <c r="H17" s="70"/>
      <c r="I17" s="53">
        <f t="shared" si="2"/>
        <v>340</v>
      </c>
      <c r="J17" s="54"/>
      <c r="K17" s="54">
        <f t="shared" si="3"/>
        <v>12</v>
      </c>
      <c r="L17" s="54">
        <f t="shared" si="3"/>
        <v>20</v>
      </c>
      <c r="M17" s="54">
        <f t="shared" si="4"/>
        <v>308</v>
      </c>
      <c r="N17" s="54"/>
      <c r="O17" s="54"/>
      <c r="P17" s="54"/>
      <c r="Q17" s="54">
        <f>SUM(R17:U17)</f>
        <v>146</v>
      </c>
      <c r="R17" s="54">
        <v>6</v>
      </c>
      <c r="S17" s="54">
        <v>12</v>
      </c>
      <c r="T17" s="54"/>
      <c r="U17" s="54">
        <v>128</v>
      </c>
      <c r="V17" s="54">
        <f t="shared" si="5"/>
        <v>194</v>
      </c>
      <c r="W17" s="54">
        <v>6</v>
      </c>
      <c r="X17" s="54">
        <v>8</v>
      </c>
      <c r="Y17" s="54"/>
      <c r="Z17" s="76">
        <v>180</v>
      </c>
      <c r="AA17" s="32"/>
      <c r="AB17" s="32"/>
      <c r="AC17" s="32"/>
      <c r="AD17" s="32"/>
      <c r="AE17" s="32"/>
      <c r="AF17" s="41"/>
      <c r="AG17" s="41"/>
      <c r="AH17" s="41"/>
      <c r="AI17" s="41"/>
      <c r="AJ17" s="41"/>
      <c r="AK17" s="32"/>
      <c r="AL17" s="32"/>
      <c r="AM17" s="32"/>
      <c r="AN17" s="32"/>
      <c r="AO17" s="32"/>
      <c r="AP17" s="41"/>
      <c r="AQ17" s="41"/>
      <c r="AR17" s="41"/>
      <c r="AS17" s="41"/>
      <c r="AT17" s="41"/>
    </row>
    <row r="18" spans="1:46" x14ac:dyDescent="0.25">
      <c r="A18" s="48" t="s">
        <v>124</v>
      </c>
      <c r="B18" s="51" t="s">
        <v>125</v>
      </c>
      <c r="C18" s="50" t="s">
        <v>16</v>
      </c>
      <c r="D18" s="50" t="s">
        <v>60</v>
      </c>
      <c r="E18" s="70"/>
      <c r="F18" s="70"/>
      <c r="G18" s="70"/>
      <c r="H18" s="70"/>
      <c r="I18" s="74">
        <f t="shared" si="2"/>
        <v>144</v>
      </c>
      <c r="J18" s="54"/>
      <c r="K18" s="54">
        <f t="shared" si="3"/>
        <v>0</v>
      </c>
      <c r="L18" s="54">
        <f t="shared" si="3"/>
        <v>0</v>
      </c>
      <c r="M18" s="54">
        <f t="shared" si="4"/>
        <v>144</v>
      </c>
      <c r="N18" s="54"/>
      <c r="O18" s="54"/>
      <c r="P18" s="54"/>
      <c r="Q18" s="54">
        <f t="shared" ref="Q18:Q23" si="6">SUM(R18:U18)</f>
        <v>48</v>
      </c>
      <c r="R18" s="54"/>
      <c r="S18" s="54"/>
      <c r="T18" s="54"/>
      <c r="U18" s="54">
        <v>48</v>
      </c>
      <c r="V18" s="54">
        <f t="shared" si="5"/>
        <v>96</v>
      </c>
      <c r="W18" s="54"/>
      <c r="X18" s="54"/>
      <c r="Y18" s="54"/>
      <c r="Z18" s="76">
        <v>96</v>
      </c>
      <c r="AA18" s="32"/>
      <c r="AB18" s="32"/>
      <c r="AC18" s="32"/>
      <c r="AD18" s="32"/>
      <c r="AE18" s="32"/>
      <c r="AF18" s="41"/>
      <c r="AG18" s="41"/>
      <c r="AH18" s="41"/>
      <c r="AI18" s="41"/>
      <c r="AJ18" s="41"/>
      <c r="AK18" s="32"/>
      <c r="AL18" s="32"/>
      <c r="AM18" s="32"/>
      <c r="AN18" s="32"/>
      <c r="AO18" s="32"/>
      <c r="AP18" s="41"/>
      <c r="AQ18" s="41"/>
      <c r="AR18" s="41"/>
      <c r="AS18" s="41"/>
      <c r="AT18" s="41"/>
    </row>
    <row r="19" spans="1:46" x14ac:dyDescent="0.25">
      <c r="A19" s="48" t="s">
        <v>126</v>
      </c>
      <c r="B19" s="51" t="s">
        <v>18</v>
      </c>
      <c r="C19" s="50" t="s">
        <v>19</v>
      </c>
      <c r="D19" s="50" t="s">
        <v>60</v>
      </c>
      <c r="E19" s="70"/>
      <c r="F19" s="70"/>
      <c r="G19" s="70"/>
      <c r="H19" s="70"/>
      <c r="I19" s="53">
        <f t="shared" si="2"/>
        <v>72</v>
      </c>
      <c r="J19" s="54"/>
      <c r="K19" s="54">
        <f t="shared" si="3"/>
        <v>0</v>
      </c>
      <c r="L19" s="54">
        <f t="shared" si="3"/>
        <v>0</v>
      </c>
      <c r="M19" s="54">
        <f t="shared" si="4"/>
        <v>72</v>
      </c>
      <c r="N19" s="54"/>
      <c r="O19" s="54"/>
      <c r="P19" s="54"/>
      <c r="Q19" s="54">
        <f t="shared" si="6"/>
        <v>32</v>
      </c>
      <c r="R19" s="54"/>
      <c r="S19" s="54"/>
      <c r="T19" s="54"/>
      <c r="U19" s="54">
        <v>32</v>
      </c>
      <c r="V19" s="54">
        <f t="shared" si="5"/>
        <v>40</v>
      </c>
      <c r="W19" s="54"/>
      <c r="X19" s="54"/>
      <c r="Y19" s="54"/>
      <c r="Z19" s="76">
        <v>40</v>
      </c>
      <c r="AA19" s="32"/>
      <c r="AB19" s="32"/>
      <c r="AC19" s="32"/>
      <c r="AD19" s="32"/>
      <c r="AE19" s="32"/>
      <c r="AF19" s="41"/>
      <c r="AG19" s="41"/>
      <c r="AH19" s="41"/>
      <c r="AI19" s="41"/>
      <c r="AJ19" s="41"/>
      <c r="AK19" s="32"/>
      <c r="AL19" s="32"/>
      <c r="AM19" s="32"/>
      <c r="AN19" s="32"/>
      <c r="AO19" s="32"/>
      <c r="AP19" s="41"/>
      <c r="AQ19" s="41"/>
      <c r="AR19" s="41"/>
      <c r="AS19" s="41"/>
      <c r="AT19" s="41"/>
    </row>
    <row r="20" spans="1:46" ht="23.25" x14ac:dyDescent="0.25">
      <c r="A20" s="48" t="s">
        <v>127</v>
      </c>
      <c r="B20" s="51" t="s">
        <v>128</v>
      </c>
      <c r="C20" s="50" t="s">
        <v>16</v>
      </c>
      <c r="D20" s="52" t="s">
        <v>60</v>
      </c>
      <c r="E20" s="70"/>
      <c r="F20" s="70"/>
      <c r="G20" s="70"/>
      <c r="H20" s="70"/>
      <c r="I20" s="53">
        <f t="shared" si="2"/>
        <v>68</v>
      </c>
      <c r="J20" s="54"/>
      <c r="K20" s="54">
        <f t="shared" si="3"/>
        <v>0</v>
      </c>
      <c r="L20" s="54">
        <f t="shared" si="3"/>
        <v>0</v>
      </c>
      <c r="M20" s="54">
        <f t="shared" si="4"/>
        <v>68</v>
      </c>
      <c r="N20" s="54"/>
      <c r="O20" s="54"/>
      <c r="P20" s="54"/>
      <c r="Q20" s="54">
        <f t="shared" si="6"/>
        <v>0</v>
      </c>
      <c r="R20" s="54"/>
      <c r="S20" s="54"/>
      <c r="T20" s="54"/>
      <c r="U20" s="54"/>
      <c r="V20" s="54">
        <f t="shared" si="5"/>
        <v>68</v>
      </c>
      <c r="W20" s="54"/>
      <c r="X20" s="54"/>
      <c r="Y20" s="54"/>
      <c r="Z20" s="76">
        <v>68</v>
      </c>
      <c r="AA20" s="32"/>
      <c r="AB20" s="32"/>
      <c r="AC20" s="32"/>
      <c r="AD20" s="32"/>
      <c r="AE20" s="32"/>
      <c r="AF20" s="41"/>
      <c r="AG20" s="41"/>
      <c r="AH20" s="41"/>
      <c r="AI20" s="41"/>
      <c r="AJ20" s="41"/>
      <c r="AK20" s="32"/>
      <c r="AL20" s="32"/>
      <c r="AM20" s="32"/>
      <c r="AN20" s="32"/>
      <c r="AO20" s="32"/>
      <c r="AP20" s="41"/>
      <c r="AQ20" s="41"/>
      <c r="AR20" s="41"/>
      <c r="AS20" s="41"/>
      <c r="AT20" s="41"/>
    </row>
    <row r="21" spans="1:46" ht="23.25" x14ac:dyDescent="0.25">
      <c r="A21" s="48" t="s">
        <v>129</v>
      </c>
      <c r="B21" s="51" t="s">
        <v>130</v>
      </c>
      <c r="C21" s="52" t="s">
        <v>25</v>
      </c>
      <c r="D21" s="52" t="s">
        <v>25</v>
      </c>
      <c r="E21" s="70"/>
      <c r="F21" s="70"/>
      <c r="G21" s="70"/>
      <c r="H21" s="70"/>
      <c r="I21" s="74">
        <f t="shared" si="2"/>
        <v>176</v>
      </c>
      <c r="J21" s="54"/>
      <c r="K21" s="54">
        <f t="shared" si="3"/>
        <v>12</v>
      </c>
      <c r="L21" s="54">
        <f t="shared" si="3"/>
        <v>20</v>
      </c>
      <c r="M21" s="54">
        <f t="shared" si="4"/>
        <v>144</v>
      </c>
      <c r="N21" s="54"/>
      <c r="O21" s="54"/>
      <c r="P21" s="54"/>
      <c r="Q21" s="54">
        <f t="shared" si="6"/>
        <v>82</v>
      </c>
      <c r="R21" s="54">
        <v>6</v>
      </c>
      <c r="S21" s="54">
        <v>12</v>
      </c>
      <c r="T21" s="54"/>
      <c r="U21" s="54">
        <v>64</v>
      </c>
      <c r="V21" s="54">
        <f t="shared" si="5"/>
        <v>94</v>
      </c>
      <c r="W21" s="54">
        <v>6</v>
      </c>
      <c r="X21" s="54">
        <v>8</v>
      </c>
      <c r="Y21" s="54"/>
      <c r="Z21" s="76">
        <v>80</v>
      </c>
      <c r="AA21" s="32"/>
      <c r="AB21" s="32"/>
      <c r="AC21" s="32"/>
      <c r="AD21" s="32"/>
      <c r="AE21" s="32"/>
      <c r="AF21" s="41"/>
      <c r="AG21" s="41"/>
      <c r="AH21" s="41"/>
      <c r="AI21" s="41"/>
      <c r="AJ21" s="41"/>
      <c r="AK21" s="32"/>
      <c r="AL21" s="32"/>
      <c r="AM21" s="32"/>
      <c r="AN21" s="32"/>
      <c r="AO21" s="32"/>
      <c r="AP21" s="41"/>
      <c r="AQ21" s="41"/>
      <c r="AR21" s="41"/>
      <c r="AS21" s="41"/>
      <c r="AT21" s="41"/>
    </row>
    <row r="22" spans="1:46" x14ac:dyDescent="0.25">
      <c r="A22" s="48" t="s">
        <v>133</v>
      </c>
      <c r="B22" s="59" t="s">
        <v>134</v>
      </c>
      <c r="C22" s="50" t="s">
        <v>16</v>
      </c>
      <c r="D22" s="50" t="s">
        <v>60</v>
      </c>
      <c r="E22" s="70"/>
      <c r="F22" s="70"/>
      <c r="G22" s="70"/>
      <c r="H22" s="70"/>
      <c r="I22" s="53">
        <f t="shared" si="2"/>
        <v>72</v>
      </c>
      <c r="J22" s="54"/>
      <c r="K22" s="54">
        <f t="shared" si="3"/>
        <v>0</v>
      </c>
      <c r="L22" s="54">
        <f t="shared" si="3"/>
        <v>0</v>
      </c>
      <c r="M22" s="54">
        <f t="shared" si="4"/>
        <v>72</v>
      </c>
      <c r="N22" s="55"/>
      <c r="O22" s="54"/>
      <c r="P22" s="54"/>
      <c r="Q22" s="54">
        <f t="shared" si="6"/>
        <v>32</v>
      </c>
      <c r="R22" s="54"/>
      <c r="S22" s="54"/>
      <c r="T22" s="54"/>
      <c r="U22" s="58">
        <v>32</v>
      </c>
      <c r="V22" s="54">
        <f t="shared" si="5"/>
        <v>40</v>
      </c>
      <c r="W22" s="54"/>
      <c r="X22" s="54"/>
      <c r="Y22" s="54"/>
      <c r="Z22" s="58">
        <v>40</v>
      </c>
      <c r="AA22" s="32"/>
      <c r="AB22" s="32"/>
      <c r="AC22" s="32"/>
      <c r="AD22" s="32"/>
      <c r="AE22" s="32"/>
      <c r="AF22" s="41"/>
      <c r="AG22" s="41"/>
      <c r="AH22" s="41"/>
      <c r="AI22" s="41"/>
      <c r="AJ22" s="41"/>
      <c r="AK22" s="32"/>
      <c r="AL22" s="32"/>
      <c r="AM22" s="32"/>
      <c r="AN22" s="32"/>
      <c r="AO22" s="32"/>
      <c r="AP22" s="41"/>
      <c r="AQ22" s="41"/>
      <c r="AR22" s="41"/>
      <c r="AS22" s="41"/>
      <c r="AT22" s="41"/>
    </row>
    <row r="23" spans="1:46" x14ac:dyDescent="0.25">
      <c r="A23" s="48" t="s">
        <v>135</v>
      </c>
      <c r="B23" s="59" t="s">
        <v>136</v>
      </c>
      <c r="C23" s="50" t="s">
        <v>16</v>
      </c>
      <c r="D23" s="50" t="s">
        <v>60</v>
      </c>
      <c r="E23" s="70"/>
      <c r="F23" s="70"/>
      <c r="G23" s="70"/>
      <c r="H23" s="70"/>
      <c r="I23" s="53">
        <f t="shared" si="2"/>
        <v>72</v>
      </c>
      <c r="J23" s="54"/>
      <c r="K23" s="54">
        <f t="shared" si="3"/>
        <v>0</v>
      </c>
      <c r="L23" s="54">
        <f t="shared" si="3"/>
        <v>0</v>
      </c>
      <c r="M23" s="54">
        <f>U23+Z23</f>
        <v>72</v>
      </c>
      <c r="N23" s="55"/>
      <c r="O23" s="54"/>
      <c r="P23" s="54"/>
      <c r="Q23" s="54">
        <f t="shared" si="6"/>
        <v>32</v>
      </c>
      <c r="R23" s="54"/>
      <c r="S23" s="54"/>
      <c r="T23" s="54"/>
      <c r="U23" s="58">
        <v>32</v>
      </c>
      <c r="V23" s="54">
        <f t="shared" si="5"/>
        <v>40</v>
      </c>
      <c r="W23" s="54"/>
      <c r="X23" s="54"/>
      <c r="Y23" s="54"/>
      <c r="Z23" s="58">
        <v>40</v>
      </c>
      <c r="AA23" s="32"/>
      <c r="AB23" s="32"/>
      <c r="AC23" s="32"/>
      <c r="AD23" s="32"/>
      <c r="AE23" s="32"/>
      <c r="AF23" s="41"/>
      <c r="AG23" s="41"/>
      <c r="AH23" s="41"/>
      <c r="AI23" s="41"/>
      <c r="AJ23" s="41"/>
      <c r="AK23" s="32"/>
      <c r="AL23" s="32"/>
      <c r="AM23" s="32"/>
      <c r="AN23" s="32"/>
      <c r="AO23" s="32"/>
      <c r="AP23" s="41"/>
      <c r="AQ23" s="41"/>
      <c r="AR23" s="41"/>
      <c r="AS23" s="41"/>
      <c r="AT23" s="41"/>
    </row>
    <row r="24" spans="1:46" ht="34.15" customHeight="1" x14ac:dyDescent="0.25">
      <c r="A24" s="9" t="s">
        <v>67</v>
      </c>
      <c r="B24" s="9" t="s">
        <v>13</v>
      </c>
      <c r="C24" s="10"/>
      <c r="D24" s="10"/>
      <c r="E24" s="10"/>
      <c r="F24" s="10"/>
      <c r="G24" s="10"/>
      <c r="H24" s="10"/>
      <c r="I24" s="11">
        <f>I25+I26+I27+I28+I29+I30</f>
        <v>494</v>
      </c>
      <c r="J24" s="11">
        <f>J25+J26+J27+J28+J29+J30</f>
        <v>28</v>
      </c>
      <c r="K24" s="11">
        <f>K25+K26+K27+K28+K29+K30</f>
        <v>0</v>
      </c>
      <c r="L24" s="11"/>
      <c r="M24" s="11">
        <f>M25+M26+M27+M28+M29+M30</f>
        <v>466</v>
      </c>
      <c r="N24" s="11">
        <f>SUM(N25:N30)</f>
        <v>0</v>
      </c>
      <c r="O24" s="11">
        <f>SUM(O25:O30)</f>
        <v>0</v>
      </c>
      <c r="P24" s="11">
        <f>SUM(P25:P30)</f>
        <v>0</v>
      </c>
      <c r="Q24" s="11"/>
      <c r="R24" s="11"/>
      <c r="S24" s="11"/>
      <c r="T24" s="11"/>
      <c r="U24" s="11"/>
      <c r="V24" s="11"/>
      <c r="W24" s="11"/>
      <c r="X24" s="11"/>
      <c r="Y24" s="11"/>
      <c r="Z24" s="77"/>
      <c r="AA24" s="11">
        <f>AA25+AA26+AA27+AA28+AA30+AA29</f>
        <v>128</v>
      </c>
      <c r="AB24" s="11">
        <f>SUM(AC25:AC30)</f>
        <v>0</v>
      </c>
      <c r="AC24" s="11">
        <f>SUM(AC25:AC30)</f>
        <v>0</v>
      </c>
      <c r="AD24" s="11">
        <f>AD25+AD26+AD27+AD28+AD30+AD29</f>
        <v>6</v>
      </c>
      <c r="AE24" s="11">
        <f>+AE25+AE26+AE27+AE28+AE30+AE29</f>
        <v>122</v>
      </c>
      <c r="AF24" s="11">
        <f>AF25+AF26+AF27+AF28+AF29+AF30</f>
        <v>144</v>
      </c>
      <c r="AG24" s="11">
        <f>SUM(AG25:AG30)</f>
        <v>0</v>
      </c>
      <c r="AH24" s="11">
        <f>SUM(AH25:AH30)</f>
        <v>0</v>
      </c>
      <c r="AI24" s="11">
        <f>AI25+AI26+AI27+AI28+AI30+AI29</f>
        <v>6</v>
      </c>
      <c r="AJ24" s="11">
        <f>AJ25+AJ26+AJ27+AJ28+AJ30+AJ29</f>
        <v>138</v>
      </c>
      <c r="AK24" s="11">
        <f>AK25+AK26+AK27+AK28+AK30+AK29</f>
        <v>210</v>
      </c>
      <c r="AL24" s="11">
        <f>AL25+AL26+AL27+AL28+AL30+AL29</f>
        <v>0</v>
      </c>
      <c r="AM24" s="11">
        <f>AM25+AM26+AM27+AM28+AM30</f>
        <v>0</v>
      </c>
      <c r="AN24" s="11">
        <f>AN25+AN26+AN27+AN28+AN30+AN29</f>
        <v>14</v>
      </c>
      <c r="AO24" s="11">
        <f>AO25+AO26+AO27+AO28+AO30+AO29</f>
        <v>196</v>
      </c>
      <c r="AP24" s="11">
        <f t="shared" ref="AP24:AT24" si="7">AP25+AP26+AP27+AP28+AP30+AP29</f>
        <v>12</v>
      </c>
      <c r="AQ24" s="11">
        <f t="shared" si="7"/>
        <v>0</v>
      </c>
      <c r="AR24" s="11">
        <f t="shared" si="7"/>
        <v>0</v>
      </c>
      <c r="AS24" s="11">
        <f t="shared" si="7"/>
        <v>2</v>
      </c>
      <c r="AT24" s="11">
        <f t="shared" si="7"/>
        <v>10</v>
      </c>
    </row>
    <row r="25" spans="1:46" x14ac:dyDescent="0.25">
      <c r="A25" s="12" t="s">
        <v>61</v>
      </c>
      <c r="B25" s="13" t="s">
        <v>14</v>
      </c>
      <c r="C25" s="13"/>
      <c r="D25" s="13"/>
      <c r="E25" s="14" t="s">
        <v>60</v>
      </c>
      <c r="F25" s="34"/>
      <c r="G25" s="14"/>
      <c r="H25" s="34"/>
      <c r="I25" s="15">
        <f>AA25</f>
        <v>48</v>
      </c>
      <c r="J25" s="15">
        <f>AD25</f>
        <v>2</v>
      </c>
      <c r="K25" s="15">
        <f>AB25+AG25+AL25+AQ25</f>
        <v>0</v>
      </c>
      <c r="L25" s="15">
        <f>AC25+AH25+AM25+AR25</f>
        <v>0</v>
      </c>
      <c r="M25" s="15">
        <f>AE25</f>
        <v>46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78"/>
      <c r="AA25" s="15">
        <f>AB25+AC25+AD25+AE25</f>
        <v>48</v>
      </c>
      <c r="AB25" s="15">
        <v>0</v>
      </c>
      <c r="AC25" s="15">
        <v>0</v>
      </c>
      <c r="AD25" s="15">
        <v>2</v>
      </c>
      <c r="AE25" s="15">
        <v>46</v>
      </c>
      <c r="AF25" s="40">
        <f>AG25+AH25+AI25+AJ25</f>
        <v>0</v>
      </c>
      <c r="AG25" s="40">
        <v>0</v>
      </c>
      <c r="AH25" s="40">
        <v>0</v>
      </c>
      <c r="AI25" s="40"/>
      <c r="AJ25" s="40"/>
      <c r="AK25" s="15"/>
      <c r="AL25" s="15">
        <v>0</v>
      </c>
      <c r="AM25" s="15">
        <v>0</v>
      </c>
      <c r="AN25" s="15"/>
      <c r="AO25" s="15"/>
      <c r="AP25" s="40"/>
      <c r="AQ25" s="40">
        <v>0</v>
      </c>
      <c r="AR25" s="40">
        <v>0</v>
      </c>
      <c r="AS25" s="40"/>
      <c r="AT25" s="40"/>
    </row>
    <row r="26" spans="1:46" ht="27.6" customHeight="1" x14ac:dyDescent="0.25">
      <c r="A26" s="12" t="s">
        <v>62</v>
      </c>
      <c r="B26" s="16" t="s">
        <v>15</v>
      </c>
      <c r="C26" s="16"/>
      <c r="D26" s="16"/>
      <c r="E26" s="14" t="s">
        <v>16</v>
      </c>
      <c r="F26" s="34" t="s">
        <v>16</v>
      </c>
      <c r="G26" s="14" t="s">
        <v>60</v>
      </c>
      <c r="H26" s="34"/>
      <c r="I26" s="15">
        <f>AA26+AF26+AK26+AP26</f>
        <v>130</v>
      </c>
      <c r="J26" s="15">
        <f>AD26+AI26+AN26+AS26</f>
        <v>6</v>
      </c>
      <c r="K26" s="15">
        <f>AB26+AG26+AL26+AQ26</f>
        <v>0</v>
      </c>
      <c r="L26" s="15">
        <f>AC26+AH26+AM26+AR26</f>
        <v>0</v>
      </c>
      <c r="M26" s="15">
        <f>AE26+AJ26+AO26+AT26</f>
        <v>124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78"/>
      <c r="AA26" s="15">
        <f>AB26+AC26+AD26+AE26</f>
        <v>48</v>
      </c>
      <c r="AB26" s="15"/>
      <c r="AC26" s="15"/>
      <c r="AD26" s="15">
        <v>2</v>
      </c>
      <c r="AE26" s="15">
        <v>46</v>
      </c>
      <c r="AF26" s="40">
        <f>AG26+AI26+AJ26+AH26</f>
        <v>48</v>
      </c>
      <c r="AG26" s="40"/>
      <c r="AH26" s="40"/>
      <c r="AI26" s="40">
        <v>2</v>
      </c>
      <c r="AJ26" s="40">
        <v>46</v>
      </c>
      <c r="AK26" s="15">
        <f>AL26+AM26+AO26+AN26</f>
        <v>34</v>
      </c>
      <c r="AL26" s="15"/>
      <c r="AM26" s="15"/>
      <c r="AN26" s="15">
        <v>2</v>
      </c>
      <c r="AO26" s="15">
        <v>32</v>
      </c>
      <c r="AP26" s="40"/>
      <c r="AQ26" s="40"/>
      <c r="AR26" s="40"/>
      <c r="AS26" s="40"/>
      <c r="AT26" s="40"/>
    </row>
    <row r="27" spans="1:46" ht="19.149999999999999" customHeight="1" x14ac:dyDescent="0.25">
      <c r="A27" s="12" t="s">
        <v>63</v>
      </c>
      <c r="B27" s="17" t="s">
        <v>17</v>
      </c>
      <c r="C27" s="17"/>
      <c r="D27" s="17"/>
      <c r="E27" s="14"/>
      <c r="F27" s="34"/>
      <c r="G27" s="14" t="s">
        <v>60</v>
      </c>
      <c r="H27" s="34"/>
      <c r="I27" s="15">
        <f>AK27</f>
        <v>72</v>
      </c>
      <c r="J27" s="15">
        <f>AD27+AI27+AN27+AS27</f>
        <v>4</v>
      </c>
      <c r="K27" s="15"/>
      <c r="L27" s="15"/>
      <c r="M27" s="15">
        <f>AE27+AJ27+AO27+AT27</f>
        <v>68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78"/>
      <c r="AA27" s="15"/>
      <c r="AB27" s="15"/>
      <c r="AC27" s="15"/>
      <c r="AD27" s="15"/>
      <c r="AE27" s="15"/>
      <c r="AF27" s="40"/>
      <c r="AG27" s="40"/>
      <c r="AH27" s="40"/>
      <c r="AI27" s="40"/>
      <c r="AJ27" s="40"/>
      <c r="AK27" s="15">
        <f>AL27+AM27+AO27+AN27</f>
        <v>72</v>
      </c>
      <c r="AL27" s="15"/>
      <c r="AM27" s="15"/>
      <c r="AN27" s="15">
        <v>4</v>
      </c>
      <c r="AO27" s="15">
        <v>68</v>
      </c>
      <c r="AP27" s="40"/>
      <c r="AQ27" s="40"/>
      <c r="AR27" s="40"/>
      <c r="AS27" s="40"/>
      <c r="AT27" s="40"/>
    </row>
    <row r="28" spans="1:46" ht="19.149999999999999" customHeight="1" x14ac:dyDescent="0.25">
      <c r="A28" s="12" t="s">
        <v>64</v>
      </c>
      <c r="B28" s="16" t="s">
        <v>18</v>
      </c>
      <c r="C28" s="16"/>
      <c r="D28" s="16"/>
      <c r="E28" s="14" t="s">
        <v>19</v>
      </c>
      <c r="F28" s="34" t="s">
        <v>19</v>
      </c>
      <c r="G28" s="14" t="s">
        <v>60</v>
      </c>
      <c r="H28" s="37"/>
      <c r="I28" s="15">
        <f>AA28+AF28+AK28+AP28</f>
        <v>144</v>
      </c>
      <c r="J28" s="15">
        <f>AD28+AI28+AN28+AS28</f>
        <v>10</v>
      </c>
      <c r="K28" s="15"/>
      <c r="L28" s="15"/>
      <c r="M28" s="15">
        <f>AE28+AJ28+AO28+AT28</f>
        <v>134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78"/>
      <c r="AA28" s="15">
        <f>AB28+AC28+AD28+AE28</f>
        <v>32</v>
      </c>
      <c r="AB28" s="15"/>
      <c r="AC28" s="15"/>
      <c r="AD28" s="15">
        <v>2</v>
      </c>
      <c r="AE28" s="15">
        <v>30</v>
      </c>
      <c r="AF28" s="40">
        <f>AG28+AI28+AJ28+AH28</f>
        <v>48</v>
      </c>
      <c r="AG28" s="40"/>
      <c r="AH28" s="40"/>
      <c r="AI28" s="40">
        <v>2</v>
      </c>
      <c r="AJ28" s="40">
        <v>46</v>
      </c>
      <c r="AK28" s="15">
        <f>AL28+AM28+AO28+AN28</f>
        <v>52</v>
      </c>
      <c r="AL28" s="15"/>
      <c r="AM28" s="15"/>
      <c r="AN28" s="15">
        <v>4</v>
      </c>
      <c r="AO28" s="15">
        <v>48</v>
      </c>
      <c r="AP28" s="40">
        <f>AQ28+AR28+AS28+AT28</f>
        <v>12</v>
      </c>
      <c r="AQ28" s="40"/>
      <c r="AR28" s="40"/>
      <c r="AS28" s="40">
        <v>2</v>
      </c>
      <c r="AT28" s="40">
        <v>10</v>
      </c>
    </row>
    <row r="29" spans="1:46" ht="30" customHeight="1" x14ac:dyDescent="0.25">
      <c r="A29" s="12" t="s">
        <v>65</v>
      </c>
      <c r="B29" s="16" t="s">
        <v>20</v>
      </c>
      <c r="C29" s="12"/>
      <c r="D29" s="12"/>
      <c r="E29" s="19"/>
      <c r="F29" s="35"/>
      <c r="G29" s="19" t="s">
        <v>60</v>
      </c>
      <c r="H29" s="35"/>
      <c r="I29" s="15">
        <f>AK29</f>
        <v>52</v>
      </c>
      <c r="J29" s="15">
        <f>AN29</f>
        <v>4</v>
      </c>
      <c r="K29" s="15"/>
      <c r="L29" s="15"/>
      <c r="M29" s="15">
        <f>AO29</f>
        <v>48</v>
      </c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78"/>
      <c r="AA29" s="15"/>
      <c r="AB29" s="15"/>
      <c r="AC29" s="15"/>
      <c r="AD29" s="15"/>
      <c r="AE29" s="15"/>
      <c r="AF29" s="40"/>
      <c r="AG29" s="40"/>
      <c r="AH29" s="40"/>
      <c r="AI29" s="40"/>
      <c r="AJ29" s="40"/>
      <c r="AK29" s="15">
        <f>AL29+AN29+AO29</f>
        <v>52</v>
      </c>
      <c r="AL29" s="15"/>
      <c r="AM29" s="15"/>
      <c r="AN29" s="15">
        <v>4</v>
      </c>
      <c r="AO29" s="15">
        <v>48</v>
      </c>
      <c r="AP29" s="40"/>
      <c r="AQ29" s="40"/>
      <c r="AR29" s="40"/>
      <c r="AS29" s="40"/>
      <c r="AT29" s="40"/>
    </row>
    <row r="30" spans="1:46" ht="21.6" customHeight="1" x14ac:dyDescent="0.25">
      <c r="A30" s="12" t="s">
        <v>66</v>
      </c>
      <c r="B30" s="29" t="s">
        <v>21</v>
      </c>
      <c r="C30" s="46"/>
      <c r="D30" s="46"/>
      <c r="E30" s="19"/>
      <c r="F30" s="35" t="s">
        <v>60</v>
      </c>
      <c r="G30" s="19"/>
      <c r="H30" s="35"/>
      <c r="I30" s="15">
        <f>AA30+AF30</f>
        <v>48</v>
      </c>
      <c r="J30" s="15">
        <f>AI30</f>
        <v>2</v>
      </c>
      <c r="K30" s="15"/>
      <c r="L30" s="15"/>
      <c r="M30" s="15">
        <f>AJ30</f>
        <v>46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78"/>
      <c r="AA30" s="15">
        <f>AB30+AC30+AD30+AE30</f>
        <v>0</v>
      </c>
      <c r="AB30" s="15"/>
      <c r="AC30" s="15"/>
      <c r="AD30" s="15"/>
      <c r="AE30" s="15"/>
      <c r="AF30" s="40">
        <f>AG30+AH30+AI30+AJ30</f>
        <v>48</v>
      </c>
      <c r="AG30" s="40"/>
      <c r="AH30" s="40"/>
      <c r="AI30" s="40">
        <v>2</v>
      </c>
      <c r="AJ30" s="40">
        <v>46</v>
      </c>
      <c r="AK30" s="15"/>
      <c r="AL30" s="15"/>
      <c r="AM30" s="15"/>
      <c r="AN30" s="15"/>
      <c r="AO30" s="15"/>
      <c r="AP30" s="40"/>
      <c r="AQ30" s="40"/>
      <c r="AR30" s="40"/>
      <c r="AS30" s="40"/>
      <c r="AT30" s="40"/>
    </row>
    <row r="31" spans="1:46" x14ac:dyDescent="0.25">
      <c r="A31" s="20" t="s">
        <v>68</v>
      </c>
      <c r="B31" s="20" t="s">
        <v>22</v>
      </c>
      <c r="C31" s="20"/>
      <c r="D31" s="20"/>
      <c r="E31" s="11"/>
      <c r="F31" s="11"/>
      <c r="G31" s="11"/>
      <c r="H31" s="11"/>
      <c r="I31" s="11">
        <f>I32+I43</f>
        <v>2098</v>
      </c>
      <c r="J31" s="11">
        <f>J32+J43</f>
        <v>68</v>
      </c>
      <c r="K31" s="11">
        <f>AB31+AL31+AQ31+AG31</f>
        <v>66</v>
      </c>
      <c r="L31" s="11">
        <f>AC31+AH31+AM31+AR31</f>
        <v>58</v>
      </c>
      <c r="M31" s="11">
        <f>AE31+AJ31+AO31+AT31</f>
        <v>1402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77"/>
      <c r="AA31" s="11">
        <f>AA32+AA43</f>
        <v>484</v>
      </c>
      <c r="AB31" s="11">
        <f t="shared" ref="AB31:AT31" si="8">AB32+AB43</f>
        <v>18</v>
      </c>
      <c r="AC31" s="11">
        <f t="shared" si="8"/>
        <v>10</v>
      </c>
      <c r="AD31" s="11">
        <f t="shared" si="8"/>
        <v>14</v>
      </c>
      <c r="AE31" s="11">
        <f t="shared" si="8"/>
        <v>370</v>
      </c>
      <c r="AF31" s="11">
        <f t="shared" si="8"/>
        <v>720</v>
      </c>
      <c r="AG31" s="11">
        <f t="shared" si="8"/>
        <v>12</v>
      </c>
      <c r="AH31" s="11">
        <f t="shared" si="8"/>
        <v>12</v>
      </c>
      <c r="AI31" s="11">
        <f t="shared" si="8"/>
        <v>34</v>
      </c>
      <c r="AJ31" s="11">
        <f t="shared" si="8"/>
        <v>662</v>
      </c>
      <c r="AK31" s="11">
        <f t="shared" si="8"/>
        <v>402</v>
      </c>
      <c r="AL31" s="11">
        <f t="shared" si="8"/>
        <v>18</v>
      </c>
      <c r="AM31" s="11">
        <f t="shared" si="8"/>
        <v>18</v>
      </c>
      <c r="AN31" s="11">
        <f t="shared" si="8"/>
        <v>12</v>
      </c>
      <c r="AO31" s="11">
        <f t="shared" si="8"/>
        <v>282</v>
      </c>
      <c r="AP31" s="11">
        <f t="shared" si="8"/>
        <v>492</v>
      </c>
      <c r="AQ31" s="11">
        <f t="shared" si="8"/>
        <v>18</v>
      </c>
      <c r="AR31" s="11">
        <f t="shared" si="8"/>
        <v>18</v>
      </c>
      <c r="AS31" s="11">
        <f t="shared" si="8"/>
        <v>8</v>
      </c>
      <c r="AT31" s="11">
        <f t="shared" si="8"/>
        <v>88</v>
      </c>
    </row>
    <row r="32" spans="1:46" x14ac:dyDescent="0.25">
      <c r="A32" s="20" t="s">
        <v>69</v>
      </c>
      <c r="B32" s="20" t="s">
        <v>23</v>
      </c>
      <c r="C32" s="20"/>
      <c r="D32" s="20"/>
      <c r="E32" s="11"/>
      <c r="F32" s="11"/>
      <c r="G32" s="11"/>
      <c r="H32" s="11"/>
      <c r="I32" s="11">
        <f>I33+I34+I35+I36+I37+I38+I39+I40+I41+I42</f>
        <v>764</v>
      </c>
      <c r="J32" s="11">
        <f>J33+J34+J35+J36+J37+J38+J39+J40+J41+J42</f>
        <v>32</v>
      </c>
      <c r="K32" s="11">
        <f>K33+K34+K35+K36+K37+K38+K39+K40+K41+K42</f>
        <v>24</v>
      </c>
      <c r="L32" s="11">
        <f>L33+L34+L35+L36+L37+L38+L39+L40+L41+L42</f>
        <v>16</v>
      </c>
      <c r="M32" s="11">
        <f>M33+M34+M35+M36+M37+M38+M39+M40+M41+M42</f>
        <v>692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77"/>
      <c r="AA32" s="11">
        <f>SUM(AA33:AA42)</f>
        <v>354</v>
      </c>
      <c r="AB32" s="11">
        <f>SUM(AB33:AB41)</f>
        <v>12</v>
      </c>
      <c r="AC32" s="11">
        <f>SUM(AC33:AC41)</f>
        <v>4</v>
      </c>
      <c r="AD32" s="11">
        <f>SUM(AD33:AD41)</f>
        <v>12</v>
      </c>
      <c r="AE32" s="11">
        <f>AE33+AE34+AE35+AE36+AE37+AE38+AE39+AE40+AE41+AE42</f>
        <v>326</v>
      </c>
      <c r="AF32" s="11">
        <f>AF33+AF34+AF35+AF36+AF37+AF38+AF39+AF40+AF41+AF42</f>
        <v>358</v>
      </c>
      <c r="AG32" s="11">
        <f>SUM(AG33:AG41)</f>
        <v>12</v>
      </c>
      <c r="AH32" s="11">
        <f>SUM(AH33:AH41)</f>
        <v>12</v>
      </c>
      <c r="AI32" s="11">
        <f>SUM(AI33:AI42)</f>
        <v>16</v>
      </c>
      <c r="AJ32" s="11">
        <f>SUM(AJ33:AJ42)</f>
        <v>318</v>
      </c>
      <c r="AK32" s="11">
        <f>SUM(AK33:AK42)</f>
        <v>0</v>
      </c>
      <c r="AL32" s="11">
        <f>AL33+AL34+AL35+AL36+AL37+AL39+AL38+AL42</f>
        <v>0</v>
      </c>
      <c r="AM32" s="11">
        <f>AM33+AM34+AM35+AM36+AM37+AC38+AM39+AM40+AM29+AM42</f>
        <v>0</v>
      </c>
      <c r="AN32" s="11">
        <f>SUM(AN33:AN42)</f>
        <v>0</v>
      </c>
      <c r="AO32" s="11">
        <f>SUM(AO33:AO42)</f>
        <v>0</v>
      </c>
      <c r="AP32" s="11">
        <f>AP33+AP34+AP35+AP36+AP37+AP38+AP39+AP40+AP41+AP42</f>
        <v>52</v>
      </c>
      <c r="AQ32" s="11">
        <f>SUM(AQ33:AQ42)</f>
        <v>0</v>
      </c>
      <c r="AR32" s="11">
        <f>SUM(AR33:AR42)</f>
        <v>0</v>
      </c>
      <c r="AS32" s="11">
        <f>SUM(AS33:AS42)</f>
        <v>4</v>
      </c>
      <c r="AT32" s="11">
        <f>AT33+AT34++AT35+AT36+AT37+AT38+AT39+AT40+AT41+AT42</f>
        <v>48</v>
      </c>
    </row>
    <row r="33" spans="1:46" x14ac:dyDescent="0.25">
      <c r="A33" s="21" t="s">
        <v>70</v>
      </c>
      <c r="B33" s="13" t="s">
        <v>24</v>
      </c>
      <c r="C33" s="13"/>
      <c r="D33" s="13"/>
      <c r="E33" s="22" t="s">
        <v>25</v>
      </c>
      <c r="F33" s="36"/>
      <c r="G33" s="22"/>
      <c r="H33" s="36"/>
      <c r="I33" s="15">
        <f>AA33</f>
        <v>74</v>
      </c>
      <c r="J33" s="15">
        <f>AD33</f>
        <v>2</v>
      </c>
      <c r="K33" s="15">
        <f>AB33</f>
        <v>6</v>
      </c>
      <c r="L33" s="15">
        <f>AC33</f>
        <v>2</v>
      </c>
      <c r="M33" s="15">
        <f>AE33</f>
        <v>64</v>
      </c>
      <c r="N33" s="15">
        <v>12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78"/>
      <c r="AA33" s="15">
        <f t="shared" ref="AA33" si="9">AB33+AC33+AD33+AE33</f>
        <v>74</v>
      </c>
      <c r="AB33" s="15">
        <v>6</v>
      </c>
      <c r="AC33" s="15">
        <v>2</v>
      </c>
      <c r="AD33" s="15">
        <v>2</v>
      </c>
      <c r="AE33" s="15">
        <v>64</v>
      </c>
      <c r="AF33" s="40"/>
      <c r="AG33" s="40"/>
      <c r="AH33" s="40"/>
      <c r="AI33" s="40"/>
      <c r="AJ33" s="40"/>
      <c r="AK33" s="15"/>
      <c r="AL33" s="15"/>
      <c r="AM33" s="15"/>
      <c r="AN33" s="15"/>
      <c r="AO33" s="15"/>
      <c r="AP33" s="40"/>
      <c r="AQ33" s="40"/>
      <c r="AR33" s="40"/>
      <c r="AS33" s="40"/>
      <c r="AT33" s="40"/>
    </row>
    <row r="34" spans="1:46" ht="16.899999999999999" customHeight="1" x14ac:dyDescent="0.25">
      <c r="A34" s="21" t="s">
        <v>71</v>
      </c>
      <c r="B34" s="16" t="s">
        <v>26</v>
      </c>
      <c r="C34" s="16"/>
      <c r="D34" s="16"/>
      <c r="E34" s="22" t="s">
        <v>16</v>
      </c>
      <c r="F34" s="36" t="s">
        <v>25</v>
      </c>
      <c r="G34" s="22"/>
      <c r="H34" s="36"/>
      <c r="I34" s="15">
        <f>AA34+AF34+AK35+AP35</f>
        <v>114</v>
      </c>
      <c r="J34" s="15">
        <f>AD34+AI34</f>
        <v>4</v>
      </c>
      <c r="K34" s="15">
        <f t="shared" ref="K34:L34" si="10">AG34</f>
        <v>6</v>
      </c>
      <c r="L34" s="15">
        <f t="shared" si="10"/>
        <v>6</v>
      </c>
      <c r="M34" s="15">
        <f>AE34+AJ34</f>
        <v>98</v>
      </c>
      <c r="N34" s="15">
        <v>32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78"/>
      <c r="AA34" s="15">
        <f>AB34+AC34+AD34+AE34</f>
        <v>48</v>
      </c>
      <c r="AB34" s="15"/>
      <c r="AC34" s="15"/>
      <c r="AD34" s="15">
        <v>2</v>
      </c>
      <c r="AE34" s="15">
        <v>46</v>
      </c>
      <c r="AF34" s="40">
        <f>AG34+AH34+AI34+AJ34</f>
        <v>66</v>
      </c>
      <c r="AG34" s="40">
        <v>6</v>
      </c>
      <c r="AH34" s="40">
        <v>6</v>
      </c>
      <c r="AI34" s="40">
        <v>2</v>
      </c>
      <c r="AJ34" s="40">
        <v>52</v>
      </c>
      <c r="AK34" s="15"/>
      <c r="AL34" s="15"/>
      <c r="AM34" s="15"/>
      <c r="AN34" s="15"/>
      <c r="AO34" s="15"/>
      <c r="AP34" s="40"/>
      <c r="AQ34" s="40"/>
      <c r="AR34" s="40"/>
      <c r="AS34" s="40"/>
      <c r="AT34" s="40"/>
    </row>
    <row r="35" spans="1:46" ht="19.149999999999999" customHeight="1" x14ac:dyDescent="0.25">
      <c r="A35" s="21" t="s">
        <v>72</v>
      </c>
      <c r="B35" s="23" t="s">
        <v>27</v>
      </c>
      <c r="C35" s="23"/>
      <c r="D35" s="23"/>
      <c r="E35" s="22" t="s">
        <v>60</v>
      </c>
      <c r="F35" s="40"/>
      <c r="G35" s="22"/>
      <c r="H35" s="36"/>
      <c r="I35" s="15">
        <f>AA35+AF35</f>
        <v>66</v>
      </c>
      <c r="J35" s="15">
        <f>AD35+AI35</f>
        <v>2</v>
      </c>
      <c r="K35" s="15">
        <f>AB35+AG35</f>
        <v>0</v>
      </c>
      <c r="L35" s="15">
        <f>AC35+AH35</f>
        <v>0</v>
      </c>
      <c r="M35" s="15">
        <f>AE35+AJ35</f>
        <v>64</v>
      </c>
      <c r="N35" s="15">
        <v>26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78"/>
      <c r="AA35" s="15">
        <f t="shared" ref="AA35:AA36" si="11">AB35+AC35+AD35+AE35</f>
        <v>66</v>
      </c>
      <c r="AB35" s="15"/>
      <c r="AC35" s="15"/>
      <c r="AD35" s="15">
        <v>2</v>
      </c>
      <c r="AE35" s="15">
        <v>64</v>
      </c>
      <c r="AF35" s="40">
        <f t="shared" ref="AF35:AF37" si="12">AG35+AH35+AI35+AJ35</f>
        <v>0</v>
      </c>
      <c r="AG35" s="40"/>
      <c r="AH35" s="40"/>
      <c r="AI35" s="40"/>
      <c r="AJ35" s="40"/>
      <c r="AK35" s="15"/>
      <c r="AL35" s="15"/>
      <c r="AM35" s="15"/>
      <c r="AN35" s="15"/>
      <c r="AO35" s="15"/>
      <c r="AP35" s="40"/>
      <c r="AQ35" s="40"/>
      <c r="AR35" s="40"/>
      <c r="AS35" s="40"/>
      <c r="AT35" s="40"/>
    </row>
    <row r="36" spans="1:46" x14ac:dyDescent="0.25">
      <c r="A36" s="21" t="s">
        <v>73</v>
      </c>
      <c r="B36" s="24" t="s">
        <v>28</v>
      </c>
      <c r="C36" s="24"/>
      <c r="D36" s="24"/>
      <c r="E36" s="22" t="s">
        <v>25</v>
      </c>
      <c r="F36" s="36"/>
      <c r="G36" s="22"/>
      <c r="H36" s="36"/>
      <c r="I36" s="15">
        <f>AA36</f>
        <v>86</v>
      </c>
      <c r="J36" s="15">
        <f>AD36</f>
        <v>2</v>
      </c>
      <c r="K36" s="15">
        <f>AB36</f>
        <v>6</v>
      </c>
      <c r="L36" s="15">
        <f>AC36</f>
        <v>2</v>
      </c>
      <c r="M36" s="15">
        <f>AE36</f>
        <v>76</v>
      </c>
      <c r="N36" s="15">
        <v>16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78"/>
      <c r="AA36" s="15">
        <f t="shared" si="11"/>
        <v>86</v>
      </c>
      <c r="AB36" s="15">
        <v>6</v>
      </c>
      <c r="AC36" s="15">
        <v>2</v>
      </c>
      <c r="AD36" s="15">
        <v>2</v>
      </c>
      <c r="AE36" s="15">
        <v>76</v>
      </c>
      <c r="AF36" s="40">
        <f t="shared" si="12"/>
        <v>0</v>
      </c>
      <c r="AG36" s="40"/>
      <c r="AH36" s="40"/>
      <c r="AI36" s="40"/>
      <c r="AJ36" s="40"/>
      <c r="AK36" s="15"/>
      <c r="AL36" s="15"/>
      <c r="AM36" s="15"/>
      <c r="AN36" s="15"/>
      <c r="AO36" s="15"/>
      <c r="AP36" s="40"/>
      <c r="AQ36" s="40"/>
      <c r="AR36" s="40"/>
      <c r="AS36" s="40"/>
      <c r="AT36" s="40"/>
    </row>
    <row r="37" spans="1:46" ht="18" customHeight="1" x14ac:dyDescent="0.25">
      <c r="A37" s="21" t="s">
        <v>74</v>
      </c>
      <c r="B37" s="16" t="s">
        <v>29</v>
      </c>
      <c r="C37" s="16"/>
      <c r="D37" s="16"/>
      <c r="E37" s="22"/>
      <c r="F37" s="36" t="s">
        <v>60</v>
      </c>
      <c r="G37" s="22"/>
      <c r="H37" s="36"/>
      <c r="I37" s="15">
        <f>AA37+AF37</f>
        <v>102</v>
      </c>
      <c r="J37" s="15">
        <f>AD37+AI37</f>
        <v>8</v>
      </c>
      <c r="K37" s="15"/>
      <c r="L37" s="15"/>
      <c r="M37" s="15">
        <f>AE37+AJ37</f>
        <v>94</v>
      </c>
      <c r="N37" s="15">
        <v>52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78"/>
      <c r="AA37" s="15">
        <f>AB37+AC37+AD37+AE37</f>
        <v>44</v>
      </c>
      <c r="AB37" s="15"/>
      <c r="AC37" s="15"/>
      <c r="AD37" s="15">
        <v>2</v>
      </c>
      <c r="AE37" s="15">
        <v>42</v>
      </c>
      <c r="AF37" s="40">
        <f t="shared" si="12"/>
        <v>58</v>
      </c>
      <c r="AG37" s="40"/>
      <c r="AH37" s="40"/>
      <c r="AI37" s="40">
        <v>6</v>
      </c>
      <c r="AJ37" s="40">
        <v>52</v>
      </c>
      <c r="AK37" s="15"/>
      <c r="AL37" s="15"/>
      <c r="AM37" s="15"/>
      <c r="AN37" s="15"/>
      <c r="AO37" s="15"/>
      <c r="AP37" s="40"/>
      <c r="AQ37" s="40"/>
      <c r="AR37" s="40"/>
      <c r="AS37" s="40"/>
      <c r="AT37" s="40"/>
    </row>
    <row r="38" spans="1:46" ht="19.149999999999999" customHeight="1" x14ac:dyDescent="0.25">
      <c r="A38" s="21" t="s">
        <v>75</v>
      </c>
      <c r="B38" s="29" t="s">
        <v>30</v>
      </c>
      <c r="C38" s="29"/>
      <c r="D38" s="29"/>
      <c r="E38" s="22"/>
      <c r="F38" s="36" t="s">
        <v>25</v>
      </c>
      <c r="G38" s="22"/>
      <c r="H38" s="40"/>
      <c r="I38" s="15">
        <f>AA38+AF38</f>
        <v>102</v>
      </c>
      <c r="J38" s="15">
        <f>AD38+AI38</f>
        <v>4</v>
      </c>
      <c r="K38" s="15">
        <v>6</v>
      </c>
      <c r="L38" s="15">
        <v>6</v>
      </c>
      <c r="M38" s="15">
        <f>AE38+AJ38</f>
        <v>86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78"/>
      <c r="AA38" s="15">
        <f>AB38+AC38+AD38+AE38</f>
        <v>36</v>
      </c>
      <c r="AB38" s="15"/>
      <c r="AC38" s="15"/>
      <c r="AD38" s="15">
        <v>2</v>
      </c>
      <c r="AE38" s="15">
        <v>34</v>
      </c>
      <c r="AF38" s="40">
        <f>AG38+AH38+AI38+AJ38</f>
        <v>66</v>
      </c>
      <c r="AG38" s="40">
        <v>6</v>
      </c>
      <c r="AH38" s="40">
        <v>6</v>
      </c>
      <c r="AI38" s="40">
        <v>2</v>
      </c>
      <c r="AJ38" s="40">
        <v>52</v>
      </c>
      <c r="AK38" s="15"/>
      <c r="AL38" s="15"/>
      <c r="AM38" s="15"/>
      <c r="AN38" s="15"/>
      <c r="AO38" s="15"/>
      <c r="AP38" s="40"/>
      <c r="AQ38" s="40"/>
      <c r="AR38" s="40"/>
      <c r="AS38" s="40"/>
      <c r="AT38" s="40"/>
    </row>
    <row r="39" spans="1:46" ht="25.15" customHeight="1" x14ac:dyDescent="0.25">
      <c r="A39" s="21" t="s">
        <v>76</v>
      </c>
      <c r="B39" s="17" t="s">
        <v>31</v>
      </c>
      <c r="C39" s="17"/>
      <c r="D39" s="17"/>
      <c r="E39" s="22"/>
      <c r="F39" s="36" t="s">
        <v>60</v>
      </c>
      <c r="G39" s="15"/>
      <c r="H39" s="36"/>
      <c r="I39" s="15">
        <f>AF39+AK39</f>
        <v>72</v>
      </c>
      <c r="J39" s="15">
        <f>AI39+AN39</f>
        <v>2</v>
      </c>
      <c r="K39" s="15"/>
      <c r="L39" s="15"/>
      <c r="M39" s="15">
        <f>AJ39+AO39</f>
        <v>70</v>
      </c>
      <c r="N39" s="15">
        <v>30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78"/>
      <c r="AA39" s="15"/>
      <c r="AB39" s="15"/>
      <c r="AC39" s="15"/>
      <c r="AD39" s="15"/>
      <c r="AE39" s="15"/>
      <c r="AF39" s="40">
        <f>AI39+AJ39</f>
        <v>72</v>
      </c>
      <c r="AG39" s="40"/>
      <c r="AH39" s="40"/>
      <c r="AI39" s="40">
        <v>2</v>
      </c>
      <c r="AJ39" s="40">
        <v>70</v>
      </c>
      <c r="AK39" s="15"/>
      <c r="AL39" s="15"/>
      <c r="AM39" s="15"/>
      <c r="AN39" s="15"/>
      <c r="AO39" s="15"/>
      <c r="AP39" s="40"/>
      <c r="AQ39" s="40"/>
      <c r="AR39" s="40"/>
      <c r="AS39" s="40"/>
      <c r="AT39" s="40"/>
    </row>
    <row r="40" spans="1:46" x14ac:dyDescent="0.25">
      <c r="A40" s="21" t="s">
        <v>77</v>
      </c>
      <c r="B40" s="72" t="s">
        <v>32</v>
      </c>
      <c r="C40" s="21"/>
      <c r="D40" s="21"/>
      <c r="E40" s="22"/>
      <c r="F40" s="36"/>
      <c r="G40" s="22"/>
      <c r="H40" s="36" t="s">
        <v>60</v>
      </c>
      <c r="I40" s="15">
        <f>AA40+AF40+AK40+AP40</f>
        <v>52</v>
      </c>
      <c r="J40" s="15">
        <f>AD40+AI40+AN40+AS40</f>
        <v>4</v>
      </c>
      <c r="K40" s="15"/>
      <c r="L40" s="15"/>
      <c r="M40" s="15">
        <f>AA40+AE40+AJ40+AO40+AT40</f>
        <v>48</v>
      </c>
      <c r="N40" s="15">
        <v>14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78"/>
      <c r="AA40" s="15"/>
      <c r="AB40" s="15"/>
      <c r="AC40" s="15"/>
      <c r="AD40" s="15"/>
      <c r="AE40" s="15"/>
      <c r="AF40" s="40"/>
      <c r="AG40" s="40"/>
      <c r="AH40" s="40"/>
      <c r="AI40" s="40"/>
      <c r="AJ40" s="40"/>
      <c r="AK40" s="15"/>
      <c r="AL40" s="15"/>
      <c r="AM40" s="15"/>
      <c r="AN40" s="15"/>
      <c r="AO40" s="15"/>
      <c r="AP40" s="40">
        <f>AQ40+AR40+AS40+AT40</f>
        <v>52</v>
      </c>
      <c r="AQ40" s="40"/>
      <c r="AR40" s="40"/>
      <c r="AS40" s="40">
        <v>4</v>
      </c>
      <c r="AT40" s="40">
        <v>48</v>
      </c>
    </row>
    <row r="41" spans="1:46" ht="44.45" customHeight="1" x14ac:dyDescent="0.25">
      <c r="A41" s="21" t="s">
        <v>78</v>
      </c>
      <c r="B41" s="72" t="s">
        <v>33</v>
      </c>
      <c r="C41" s="21"/>
      <c r="D41" s="21"/>
      <c r="E41" s="22"/>
      <c r="F41" s="36" t="s">
        <v>60</v>
      </c>
      <c r="G41" s="22"/>
      <c r="H41" s="36"/>
      <c r="I41" s="15">
        <f>AF41</f>
        <v>48</v>
      </c>
      <c r="J41" s="15">
        <f>AD41+AI41+AN41</f>
        <v>2</v>
      </c>
      <c r="K41" s="15"/>
      <c r="L41" s="15"/>
      <c r="M41" s="15">
        <f>AJ41</f>
        <v>46</v>
      </c>
      <c r="N41" s="15">
        <v>32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78"/>
      <c r="AA41" s="15"/>
      <c r="AB41" s="15"/>
      <c r="AC41" s="15"/>
      <c r="AD41" s="15"/>
      <c r="AE41" s="15"/>
      <c r="AF41" s="40">
        <f>SUM(AG41:AJ41)</f>
        <v>48</v>
      </c>
      <c r="AG41" s="40"/>
      <c r="AH41" s="40"/>
      <c r="AI41" s="40">
        <v>2</v>
      </c>
      <c r="AJ41" s="40">
        <v>46</v>
      </c>
      <c r="AK41" s="15"/>
      <c r="AL41" s="15"/>
      <c r="AM41" s="15"/>
      <c r="AN41" s="15"/>
      <c r="AO41" s="15"/>
      <c r="AP41" s="40"/>
      <c r="AQ41" s="40"/>
      <c r="AR41" s="40"/>
      <c r="AS41" s="40"/>
      <c r="AT41" s="40"/>
    </row>
    <row r="42" spans="1:46" ht="15.6" customHeight="1" x14ac:dyDescent="0.25">
      <c r="A42" s="21" t="s">
        <v>79</v>
      </c>
      <c r="B42" s="72" t="s">
        <v>34</v>
      </c>
      <c r="C42" s="21"/>
      <c r="D42" s="21"/>
      <c r="E42" s="22"/>
      <c r="F42" s="36"/>
      <c r="G42" s="22"/>
      <c r="H42" s="36"/>
      <c r="I42" s="15">
        <f>AF42</f>
        <v>48</v>
      </c>
      <c r="J42" s="15">
        <f>AI42</f>
        <v>2</v>
      </c>
      <c r="K42" s="15"/>
      <c r="L42" s="15"/>
      <c r="M42" s="15">
        <f>AJ42</f>
        <v>46</v>
      </c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78"/>
      <c r="AA42" s="15"/>
      <c r="AB42" s="15"/>
      <c r="AC42" s="15"/>
      <c r="AD42" s="15"/>
      <c r="AE42" s="15"/>
      <c r="AF42" s="40">
        <f>AG42+AH42+AI42+AJ42</f>
        <v>48</v>
      </c>
      <c r="AG42" s="40"/>
      <c r="AH42" s="40"/>
      <c r="AI42" s="40">
        <v>2</v>
      </c>
      <c r="AJ42" s="40">
        <v>46</v>
      </c>
      <c r="AK42" s="15">
        <f>AL42+AM42+AO42+AN42</f>
        <v>0</v>
      </c>
      <c r="AL42" s="15"/>
      <c r="AM42" s="15"/>
      <c r="AN42" s="15"/>
      <c r="AO42" s="15"/>
      <c r="AP42" s="40"/>
      <c r="AQ42" s="40"/>
      <c r="AR42" s="40"/>
      <c r="AS42" s="40"/>
      <c r="AT42" s="40"/>
    </row>
    <row r="43" spans="1:46" x14ac:dyDescent="0.25">
      <c r="A43" s="20" t="s">
        <v>80</v>
      </c>
      <c r="B43" s="73" t="s">
        <v>35</v>
      </c>
      <c r="C43" s="20"/>
      <c r="D43" s="20"/>
      <c r="E43" s="11"/>
      <c r="F43" s="11"/>
      <c r="G43" s="11"/>
      <c r="H43" s="11"/>
      <c r="I43" s="11">
        <f>I44+I49+I53+I58</f>
        <v>1334</v>
      </c>
      <c r="J43" s="11">
        <f>J44+J49+J53+J58</f>
        <v>36</v>
      </c>
      <c r="K43" s="11">
        <f>K44+K49+K53+K58</f>
        <v>42</v>
      </c>
      <c r="L43" s="11">
        <f>L44+L49+L53+L58</f>
        <v>42</v>
      </c>
      <c r="M43" s="11">
        <f>AE43+AJ43+AO43+AT43</f>
        <v>710</v>
      </c>
      <c r="N43" s="11"/>
      <c r="O43" s="11"/>
      <c r="P43" s="11">
        <f>P44+P49+P53+P58</f>
        <v>504</v>
      </c>
      <c r="Q43" s="11"/>
      <c r="R43" s="11"/>
      <c r="S43" s="11"/>
      <c r="T43" s="11"/>
      <c r="U43" s="11"/>
      <c r="V43" s="11"/>
      <c r="W43" s="11"/>
      <c r="X43" s="11"/>
      <c r="Y43" s="11"/>
      <c r="Z43" s="77"/>
      <c r="AA43" s="11">
        <f>SUM(AA58)</f>
        <v>130</v>
      </c>
      <c r="AB43" s="11">
        <f>AB44+AB49+AB53+AB58</f>
        <v>6</v>
      </c>
      <c r="AC43" s="11">
        <f>AC44+AC49+AC53+AC58</f>
        <v>6</v>
      </c>
      <c r="AD43" s="11">
        <f>AD44+AD49+AD53+AD58</f>
        <v>2</v>
      </c>
      <c r="AE43" s="11">
        <f>AE44+AE49+AE53+AE58</f>
        <v>44</v>
      </c>
      <c r="AF43" s="11">
        <f>AF44+AF49+AF53+AF58</f>
        <v>362</v>
      </c>
      <c r="AG43" s="11">
        <f>AG58</f>
        <v>0</v>
      </c>
      <c r="AH43" s="11">
        <f>AH58</f>
        <v>0</v>
      </c>
      <c r="AI43" s="11">
        <f>AI44+AI49+AI53+AI58</f>
        <v>18</v>
      </c>
      <c r="AJ43" s="11">
        <f>AJ44+AJ53+AJ58+AJ49</f>
        <v>344</v>
      </c>
      <c r="AK43" s="11">
        <f>AK44+AK49+AK53+AK58</f>
        <v>402</v>
      </c>
      <c r="AL43" s="11">
        <f>AL44+AL49+AL53+AL58</f>
        <v>18</v>
      </c>
      <c r="AM43" s="11">
        <f>AM44+AM49+AM53+AM58</f>
        <v>18</v>
      </c>
      <c r="AN43" s="11">
        <f>AN44+AN49+AN53+AN58</f>
        <v>12</v>
      </c>
      <c r="AO43" s="11">
        <f>SUM(AO44+AO49+AO53+AO58)</f>
        <v>282</v>
      </c>
      <c r="AP43" s="11">
        <f>AP44+AP49+AP53+AP58</f>
        <v>440</v>
      </c>
      <c r="AQ43" s="11">
        <f>AQ44+AQ49+AQ53+AQ58</f>
        <v>18</v>
      </c>
      <c r="AR43" s="11">
        <f>AR44+AR49+AR53+AR58</f>
        <v>18</v>
      </c>
      <c r="AS43" s="11">
        <f>SUM(AS44+AS49+AS53+AS58)</f>
        <v>4</v>
      </c>
      <c r="AT43" s="11">
        <f>AT44+AT49+AT53+AT58</f>
        <v>40</v>
      </c>
    </row>
    <row r="44" spans="1:46" ht="38.25" x14ac:dyDescent="0.25">
      <c r="A44" s="20" t="s">
        <v>81</v>
      </c>
      <c r="B44" s="9" t="s">
        <v>36</v>
      </c>
      <c r="C44" s="9"/>
      <c r="D44" s="9"/>
      <c r="E44" s="11"/>
      <c r="F44" s="11"/>
      <c r="G44" s="11"/>
      <c r="H44" s="11" t="s">
        <v>25</v>
      </c>
      <c r="I44" s="11">
        <f>AA44+AF44+AK44+AP44</f>
        <v>486</v>
      </c>
      <c r="J44" s="11">
        <f>J45+J46</f>
        <v>12</v>
      </c>
      <c r="K44" s="11">
        <f>AL44+AQ44</f>
        <v>12</v>
      </c>
      <c r="L44" s="11">
        <f>AM44+AR44</f>
        <v>12</v>
      </c>
      <c r="M44" s="11">
        <f>M45+M46</f>
        <v>270</v>
      </c>
      <c r="N44" s="11"/>
      <c r="O44" s="11"/>
      <c r="P44" s="11">
        <f>P47+P48</f>
        <v>180</v>
      </c>
      <c r="Q44" s="11"/>
      <c r="R44" s="11"/>
      <c r="S44" s="11"/>
      <c r="T44" s="11"/>
      <c r="U44" s="11"/>
      <c r="V44" s="11"/>
      <c r="W44" s="11"/>
      <c r="X44" s="11"/>
      <c r="Y44" s="11"/>
      <c r="Z44" s="77"/>
      <c r="AA44" s="11"/>
      <c r="AB44" s="11"/>
      <c r="AC44" s="11"/>
      <c r="AD44" s="11"/>
      <c r="AE44" s="11"/>
      <c r="AF44" s="11">
        <f>SUM(AF45:AF48)</f>
        <v>158</v>
      </c>
      <c r="AG44" s="11"/>
      <c r="AH44" s="11"/>
      <c r="AI44" s="11">
        <f>AI45+AI46</f>
        <v>8</v>
      </c>
      <c r="AJ44" s="11">
        <f>AJ45+AJ46</f>
        <v>150</v>
      </c>
      <c r="AK44" s="11">
        <f>SUM(AK45:AK48)</f>
        <v>172</v>
      </c>
      <c r="AL44" s="11">
        <f>AL45+AL46</f>
        <v>6</v>
      </c>
      <c r="AM44" s="11">
        <f>AM45+AM46</f>
        <v>6</v>
      </c>
      <c r="AN44" s="11">
        <f>AN45+AN46</f>
        <v>4</v>
      </c>
      <c r="AO44" s="11">
        <f>AO45+AO46+AO47+AO48</f>
        <v>120</v>
      </c>
      <c r="AP44" s="11">
        <f>AP48+AQ44+AR44</f>
        <v>156</v>
      </c>
      <c r="AQ44" s="11">
        <v>6</v>
      </c>
      <c r="AR44" s="11">
        <v>6</v>
      </c>
      <c r="AS44" s="11"/>
      <c r="AT44" s="25"/>
    </row>
    <row r="45" spans="1:46" ht="57" customHeight="1" x14ac:dyDescent="0.25">
      <c r="A45" s="26" t="s">
        <v>82</v>
      </c>
      <c r="B45" s="16" t="s">
        <v>37</v>
      </c>
      <c r="C45" s="16"/>
      <c r="D45" s="16"/>
      <c r="E45" s="22"/>
      <c r="F45" s="36"/>
      <c r="G45" s="22" t="s">
        <v>25</v>
      </c>
      <c r="H45" s="36"/>
      <c r="I45" s="15">
        <f>AF45+AK45</f>
        <v>220</v>
      </c>
      <c r="J45" s="15">
        <f>SUM(AI45,AN45)</f>
        <v>10</v>
      </c>
      <c r="K45" s="15">
        <f>AL45+AQ45+AG45</f>
        <v>6</v>
      </c>
      <c r="L45" s="15">
        <f>AM45</f>
        <v>6</v>
      </c>
      <c r="M45" s="15">
        <f>SUM(AJ45+AO45)</f>
        <v>198</v>
      </c>
      <c r="N45" s="15">
        <v>98</v>
      </c>
      <c r="O45" s="15">
        <v>20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78"/>
      <c r="AA45" s="15"/>
      <c r="AB45" s="15"/>
      <c r="AC45" s="15"/>
      <c r="AD45" s="15"/>
      <c r="AE45" s="15"/>
      <c r="AF45" s="40">
        <f>SUM(AG45:AJ45)</f>
        <v>84</v>
      </c>
      <c r="AG45" s="40"/>
      <c r="AH45" s="40"/>
      <c r="AI45" s="40">
        <v>6</v>
      </c>
      <c r="AJ45" s="40">
        <v>78</v>
      </c>
      <c r="AK45" s="15">
        <f>AL45+AM45+AN45+AO45</f>
        <v>136</v>
      </c>
      <c r="AL45" s="15">
        <v>6</v>
      </c>
      <c r="AM45" s="15">
        <v>6</v>
      </c>
      <c r="AN45" s="15">
        <v>4</v>
      </c>
      <c r="AO45" s="15">
        <v>120</v>
      </c>
      <c r="AP45" s="40"/>
      <c r="AQ45" s="40"/>
      <c r="AR45" s="40"/>
      <c r="AS45" s="40"/>
      <c r="AT45" s="40"/>
    </row>
    <row r="46" spans="1:46" ht="15.6" customHeight="1" x14ac:dyDescent="0.25">
      <c r="A46" s="26" t="s">
        <v>83</v>
      </c>
      <c r="B46" s="16" t="s">
        <v>38</v>
      </c>
      <c r="C46" s="16"/>
      <c r="D46" s="16"/>
      <c r="E46" s="22"/>
      <c r="F46" s="38" t="s">
        <v>60</v>
      </c>
      <c r="G46" s="22"/>
      <c r="H46" s="36"/>
      <c r="I46" s="15">
        <f>AA46+AF46+AK46</f>
        <v>74</v>
      </c>
      <c r="J46" s="15">
        <f>AI46</f>
        <v>2</v>
      </c>
      <c r="K46" s="15"/>
      <c r="L46" s="15"/>
      <c r="M46" s="15">
        <f>AE46+AJ46+AO46</f>
        <v>72</v>
      </c>
      <c r="N46" s="15">
        <v>4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78"/>
      <c r="AA46" s="15"/>
      <c r="AB46" s="15"/>
      <c r="AC46" s="15"/>
      <c r="AD46" s="15"/>
      <c r="AE46" s="15"/>
      <c r="AF46" s="40">
        <f>AG46+AH46+AI46+AJ46</f>
        <v>74</v>
      </c>
      <c r="AG46" s="40"/>
      <c r="AH46" s="40"/>
      <c r="AI46" s="40">
        <v>2</v>
      </c>
      <c r="AJ46" s="40">
        <v>72</v>
      </c>
      <c r="AK46" s="15"/>
      <c r="AL46" s="15"/>
      <c r="AM46" s="15"/>
      <c r="AN46" s="15"/>
      <c r="AO46" s="15"/>
      <c r="AP46" s="40"/>
      <c r="AQ46" s="40"/>
      <c r="AR46" s="40"/>
      <c r="AS46" s="40"/>
      <c r="AT46" s="40"/>
    </row>
    <row r="47" spans="1:46" x14ac:dyDescent="0.25">
      <c r="A47" s="26" t="s">
        <v>84</v>
      </c>
      <c r="B47" s="13" t="s">
        <v>39</v>
      </c>
      <c r="C47" s="13"/>
      <c r="D47" s="13"/>
      <c r="E47" s="22"/>
      <c r="F47" s="36"/>
      <c r="G47" s="33" t="s">
        <v>60</v>
      </c>
      <c r="H47" s="36"/>
      <c r="I47" s="15">
        <f>P47</f>
        <v>36</v>
      </c>
      <c r="J47" s="15"/>
      <c r="K47" s="15"/>
      <c r="L47" s="15"/>
      <c r="M47" s="15"/>
      <c r="N47" s="15"/>
      <c r="O47" s="15"/>
      <c r="P47" s="15">
        <f>AK47+AP47</f>
        <v>36</v>
      </c>
      <c r="Q47" s="15"/>
      <c r="R47" s="15"/>
      <c r="S47" s="15"/>
      <c r="T47" s="15"/>
      <c r="U47" s="15"/>
      <c r="V47" s="15"/>
      <c r="W47" s="15"/>
      <c r="X47" s="15"/>
      <c r="Y47" s="15"/>
      <c r="Z47" s="78"/>
      <c r="AA47" s="15"/>
      <c r="AB47" s="15"/>
      <c r="AC47" s="15"/>
      <c r="AD47" s="15"/>
      <c r="AE47" s="15"/>
      <c r="AF47" s="40"/>
      <c r="AG47" s="40"/>
      <c r="AH47" s="40"/>
      <c r="AI47" s="40"/>
      <c r="AJ47" s="40"/>
      <c r="AK47" s="15">
        <v>36</v>
      </c>
      <c r="AL47" s="15"/>
      <c r="AM47" s="15"/>
      <c r="AN47" s="15"/>
      <c r="AO47" s="15"/>
      <c r="AP47" s="40"/>
      <c r="AQ47" s="40"/>
      <c r="AR47" s="40"/>
      <c r="AS47" s="40"/>
      <c r="AT47" s="40"/>
    </row>
    <row r="48" spans="1:46" x14ac:dyDescent="0.25">
      <c r="A48" s="26" t="s">
        <v>85</v>
      </c>
      <c r="B48" s="13" t="s">
        <v>40</v>
      </c>
      <c r="C48" s="13"/>
      <c r="D48" s="13"/>
      <c r="E48" s="22"/>
      <c r="F48" s="36"/>
      <c r="G48" s="22"/>
      <c r="H48" s="38" t="s">
        <v>60</v>
      </c>
      <c r="I48" s="15">
        <f>P48</f>
        <v>144</v>
      </c>
      <c r="J48" s="15"/>
      <c r="K48" s="15"/>
      <c r="L48" s="15"/>
      <c r="M48" s="15"/>
      <c r="N48" s="15"/>
      <c r="O48" s="15"/>
      <c r="P48" s="15">
        <f>AP48</f>
        <v>144</v>
      </c>
      <c r="Q48" s="15"/>
      <c r="R48" s="15"/>
      <c r="S48" s="15"/>
      <c r="T48" s="15"/>
      <c r="U48" s="15"/>
      <c r="V48" s="15"/>
      <c r="W48" s="15"/>
      <c r="X48" s="15"/>
      <c r="Y48" s="15"/>
      <c r="Z48" s="78"/>
      <c r="AA48" s="15"/>
      <c r="AB48" s="15"/>
      <c r="AC48" s="15"/>
      <c r="AD48" s="15"/>
      <c r="AE48" s="15"/>
      <c r="AF48" s="40"/>
      <c r="AG48" s="40"/>
      <c r="AH48" s="40"/>
      <c r="AI48" s="40"/>
      <c r="AJ48" s="40"/>
      <c r="AK48" s="15"/>
      <c r="AL48" s="15"/>
      <c r="AM48" s="15"/>
      <c r="AN48" s="15"/>
      <c r="AO48" s="15"/>
      <c r="AP48" s="40">
        <v>144</v>
      </c>
      <c r="AQ48" s="40"/>
      <c r="AR48" s="40"/>
      <c r="AS48" s="40"/>
      <c r="AT48" s="40"/>
    </row>
    <row r="49" spans="1:46" ht="42.6" customHeight="1" x14ac:dyDescent="0.25">
      <c r="A49" s="20" t="s">
        <v>86</v>
      </c>
      <c r="B49" s="9" t="s">
        <v>41</v>
      </c>
      <c r="C49" s="9"/>
      <c r="D49" s="9"/>
      <c r="E49" s="11"/>
      <c r="F49" s="11"/>
      <c r="G49" s="11"/>
      <c r="H49" s="11" t="s">
        <v>25</v>
      </c>
      <c r="I49" s="11">
        <f>AF49+AK49+AP49</f>
        <v>352</v>
      </c>
      <c r="J49" s="25">
        <f>AD49+AI49+AN49+AS49</f>
        <v>8</v>
      </c>
      <c r="K49" s="25">
        <f>AB49+AG49+AL49+AQ49</f>
        <v>12</v>
      </c>
      <c r="L49" s="25">
        <f>AM49+AR49</f>
        <v>12</v>
      </c>
      <c r="M49" s="25">
        <f>AE49+AJ49+AO49+AT49</f>
        <v>176</v>
      </c>
      <c r="N49" s="25"/>
      <c r="O49" s="25"/>
      <c r="P49" s="25">
        <f>P51+P52</f>
        <v>144</v>
      </c>
      <c r="Q49" s="25"/>
      <c r="R49" s="25"/>
      <c r="S49" s="25"/>
      <c r="T49" s="25"/>
      <c r="U49" s="25"/>
      <c r="V49" s="25"/>
      <c r="W49" s="25"/>
      <c r="X49" s="25"/>
      <c r="Y49" s="25"/>
      <c r="Z49" s="79"/>
      <c r="AA49" s="11"/>
      <c r="AB49" s="11"/>
      <c r="AC49" s="11"/>
      <c r="AD49" s="11"/>
      <c r="AE49" s="11"/>
      <c r="AF49" s="11">
        <f>SUM(AF50:AF52)</f>
        <v>84</v>
      </c>
      <c r="AG49" s="11"/>
      <c r="AH49" s="11"/>
      <c r="AI49" s="11">
        <f>AI50+AI51+AI52</f>
        <v>4</v>
      </c>
      <c r="AJ49" s="11">
        <f>AJ50</f>
        <v>80</v>
      </c>
      <c r="AK49" s="11">
        <f>SUM(AK50:AK52)</f>
        <v>148</v>
      </c>
      <c r="AL49" s="11">
        <f>AL50</f>
        <v>6</v>
      </c>
      <c r="AM49" s="11">
        <f>AM50</f>
        <v>6</v>
      </c>
      <c r="AN49" s="11">
        <f>AN50</f>
        <v>4</v>
      </c>
      <c r="AO49" s="11">
        <f>AO50+AO51+AO52</f>
        <v>96</v>
      </c>
      <c r="AP49" s="11">
        <f>AP52+AQ49+AR49+AS49</f>
        <v>120</v>
      </c>
      <c r="AQ49" s="11">
        <v>6</v>
      </c>
      <c r="AR49" s="11">
        <v>6</v>
      </c>
      <c r="AS49" s="11"/>
      <c r="AT49" s="25"/>
    </row>
    <row r="50" spans="1:46" ht="36.6" customHeight="1" x14ac:dyDescent="0.25">
      <c r="A50" s="26" t="s">
        <v>87</v>
      </c>
      <c r="B50" s="23" t="s">
        <v>42</v>
      </c>
      <c r="C50" s="23"/>
      <c r="D50" s="23"/>
      <c r="E50" s="22"/>
      <c r="F50" s="36"/>
      <c r="G50" s="22" t="s">
        <v>25</v>
      </c>
      <c r="H50" s="36"/>
      <c r="I50" s="15">
        <f>AF50+AK50</f>
        <v>196</v>
      </c>
      <c r="J50" s="15">
        <f>AD50+AI50+AN50</f>
        <v>8</v>
      </c>
      <c r="K50" s="15">
        <f>AG50+AL50</f>
        <v>6</v>
      </c>
      <c r="L50" s="15">
        <f>AH50+AM50</f>
        <v>6</v>
      </c>
      <c r="M50" s="15">
        <f>AE50+AJ50+AO50+AT50</f>
        <v>176</v>
      </c>
      <c r="N50" s="15">
        <v>40</v>
      </c>
      <c r="O50" s="15">
        <v>20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78"/>
      <c r="AA50" s="15"/>
      <c r="AB50" s="15"/>
      <c r="AC50" s="15"/>
      <c r="AD50" s="15"/>
      <c r="AE50" s="15"/>
      <c r="AF50" s="40">
        <f>AG50+AH50+AI50+AJ50</f>
        <v>84</v>
      </c>
      <c r="AG50" s="40"/>
      <c r="AH50" s="40"/>
      <c r="AI50" s="40">
        <v>4</v>
      </c>
      <c r="AJ50" s="40">
        <v>80</v>
      </c>
      <c r="AK50" s="15">
        <f>AL50+AM50+AN50+AO50</f>
        <v>112</v>
      </c>
      <c r="AL50" s="15">
        <v>6</v>
      </c>
      <c r="AM50" s="15">
        <v>6</v>
      </c>
      <c r="AN50" s="15">
        <v>4</v>
      </c>
      <c r="AO50" s="15">
        <v>96</v>
      </c>
      <c r="AP50" s="40"/>
      <c r="AQ50" s="40"/>
      <c r="AR50" s="40"/>
      <c r="AS50" s="40"/>
      <c r="AT50" s="40"/>
    </row>
    <row r="51" spans="1:46" x14ac:dyDescent="0.25">
      <c r="A51" s="26" t="s">
        <v>88</v>
      </c>
      <c r="B51" s="16" t="s">
        <v>39</v>
      </c>
      <c r="C51" s="16"/>
      <c r="D51" s="16"/>
      <c r="E51" s="22"/>
      <c r="F51" s="36"/>
      <c r="G51" s="22" t="s">
        <v>60</v>
      </c>
      <c r="H51" s="37"/>
      <c r="I51" s="15">
        <f>P51</f>
        <v>36</v>
      </c>
      <c r="J51" s="15"/>
      <c r="K51" s="15"/>
      <c r="L51" s="15"/>
      <c r="M51" s="15"/>
      <c r="N51" s="15"/>
      <c r="O51" s="15"/>
      <c r="P51" s="15">
        <f>AK51</f>
        <v>36</v>
      </c>
      <c r="Q51" s="15"/>
      <c r="R51" s="15"/>
      <c r="S51" s="15"/>
      <c r="T51" s="15"/>
      <c r="U51" s="15"/>
      <c r="V51" s="15"/>
      <c r="W51" s="15"/>
      <c r="X51" s="15"/>
      <c r="Y51" s="15"/>
      <c r="Z51" s="78"/>
      <c r="AA51" s="15"/>
      <c r="AB51" s="15"/>
      <c r="AC51" s="15"/>
      <c r="AD51" s="15"/>
      <c r="AE51" s="15"/>
      <c r="AF51" s="40"/>
      <c r="AG51" s="40"/>
      <c r="AH51" s="40"/>
      <c r="AI51" s="40"/>
      <c r="AJ51" s="40"/>
      <c r="AK51" s="15">
        <v>36</v>
      </c>
      <c r="AL51" s="15"/>
      <c r="AM51" s="15"/>
      <c r="AN51" s="15"/>
      <c r="AO51" s="15"/>
      <c r="AP51" s="40"/>
      <c r="AQ51" s="40"/>
      <c r="AR51" s="40"/>
      <c r="AS51" s="40"/>
      <c r="AT51" s="40"/>
    </row>
    <row r="52" spans="1:46" x14ac:dyDescent="0.25">
      <c r="A52" s="26" t="s">
        <v>89</v>
      </c>
      <c r="B52" s="16" t="s">
        <v>40</v>
      </c>
      <c r="C52" s="16"/>
      <c r="D52" s="16"/>
      <c r="E52" s="22"/>
      <c r="F52" s="36"/>
      <c r="G52" s="22"/>
      <c r="H52" s="36" t="s">
        <v>60</v>
      </c>
      <c r="I52" s="15">
        <f>AP52</f>
        <v>108</v>
      </c>
      <c r="J52" s="15"/>
      <c r="K52" s="15"/>
      <c r="L52" s="15"/>
      <c r="M52" s="15"/>
      <c r="N52" s="15"/>
      <c r="O52" s="15"/>
      <c r="P52" s="15">
        <f>AP52</f>
        <v>108</v>
      </c>
      <c r="Q52" s="15"/>
      <c r="R52" s="15"/>
      <c r="S52" s="15"/>
      <c r="T52" s="15"/>
      <c r="U52" s="15"/>
      <c r="V52" s="15"/>
      <c r="W52" s="15"/>
      <c r="X52" s="15"/>
      <c r="Y52" s="15"/>
      <c r="Z52" s="78"/>
      <c r="AA52" s="15"/>
      <c r="AB52" s="15"/>
      <c r="AC52" s="15"/>
      <c r="AD52" s="15"/>
      <c r="AE52" s="15"/>
      <c r="AF52" s="40"/>
      <c r="AG52" s="40"/>
      <c r="AH52" s="40"/>
      <c r="AI52" s="40"/>
      <c r="AJ52" s="40"/>
      <c r="AK52" s="15"/>
      <c r="AL52" s="15"/>
      <c r="AM52" s="15"/>
      <c r="AN52" s="15"/>
      <c r="AO52" s="15"/>
      <c r="AP52" s="40">
        <v>108</v>
      </c>
      <c r="AQ52" s="40"/>
      <c r="AR52" s="40"/>
      <c r="AS52" s="40"/>
      <c r="AT52" s="40"/>
    </row>
    <row r="53" spans="1:46" ht="84" customHeight="1" x14ac:dyDescent="0.25">
      <c r="A53" s="20" t="s">
        <v>90</v>
      </c>
      <c r="B53" s="9" t="s">
        <v>43</v>
      </c>
      <c r="C53" s="9"/>
      <c r="D53" s="9"/>
      <c r="E53" s="11"/>
      <c r="F53" s="11"/>
      <c r="G53" s="11"/>
      <c r="H53" s="11" t="s">
        <v>25</v>
      </c>
      <c r="I53" s="11">
        <f>AA53+AF53+AK53+AP53</f>
        <v>366</v>
      </c>
      <c r="J53" s="11">
        <f>J54+J55</f>
        <v>14</v>
      </c>
      <c r="K53" s="11">
        <f>AB53+AG53+AL53+AQ53</f>
        <v>12</v>
      </c>
      <c r="L53" s="11">
        <f>AM53+AR53</f>
        <v>12</v>
      </c>
      <c r="M53" s="11">
        <f>M54+M55</f>
        <v>220</v>
      </c>
      <c r="N53" s="11"/>
      <c r="O53" s="11"/>
      <c r="P53" s="11">
        <f>P56+P57</f>
        <v>108</v>
      </c>
      <c r="Q53" s="11"/>
      <c r="R53" s="11"/>
      <c r="S53" s="11"/>
      <c r="T53" s="11"/>
      <c r="U53" s="11"/>
      <c r="V53" s="11"/>
      <c r="W53" s="11"/>
      <c r="X53" s="11"/>
      <c r="Y53" s="11"/>
      <c r="Z53" s="77"/>
      <c r="AA53" s="11"/>
      <c r="AB53" s="11"/>
      <c r="AC53" s="11"/>
      <c r="AD53" s="11"/>
      <c r="AE53" s="11"/>
      <c r="AF53" s="11">
        <f>SUM(AF54:AF57)</f>
        <v>120</v>
      </c>
      <c r="AG53" s="11"/>
      <c r="AH53" s="11"/>
      <c r="AI53" s="11">
        <f>AI54</f>
        <v>6</v>
      </c>
      <c r="AJ53" s="11">
        <f>AJ54+AJ55</f>
        <v>114</v>
      </c>
      <c r="AK53" s="11">
        <f>AL53+AM53+AN53+AO53+AK56</f>
        <v>82</v>
      </c>
      <c r="AL53" s="11">
        <f>AL54</f>
        <v>6</v>
      </c>
      <c r="AM53" s="11">
        <f>AM54</f>
        <v>6</v>
      </c>
      <c r="AN53" s="11">
        <f>AN54+AN55</f>
        <v>4</v>
      </c>
      <c r="AO53" s="11">
        <f>AO54+AO55+AO56+AO57</f>
        <v>66</v>
      </c>
      <c r="AP53" s="11">
        <f>AP55+AP56+AP57+AQ53+AR53</f>
        <v>164</v>
      </c>
      <c r="AQ53" s="11">
        <v>6</v>
      </c>
      <c r="AR53" s="11">
        <v>6</v>
      </c>
      <c r="AS53" s="11">
        <f>SUM(AS54:AS57)</f>
        <v>4</v>
      </c>
      <c r="AT53" s="11">
        <f>SUM(AT54:AT57)</f>
        <v>40</v>
      </c>
    </row>
    <row r="54" spans="1:46" ht="48.6" customHeight="1" x14ac:dyDescent="0.25">
      <c r="A54" s="21" t="s">
        <v>97</v>
      </c>
      <c r="B54" s="8" t="s">
        <v>44</v>
      </c>
      <c r="C54" s="47"/>
      <c r="D54" s="47"/>
      <c r="E54" s="27"/>
      <c r="F54" s="39"/>
      <c r="G54" s="18" t="s">
        <v>25</v>
      </c>
      <c r="H54" s="39"/>
      <c r="I54" s="28">
        <f>AA54+AF54+AK54+AP54</f>
        <v>202</v>
      </c>
      <c r="J54" s="28">
        <f>AD54+AI54+AN54+AS54</f>
        <v>10</v>
      </c>
      <c r="K54" s="28">
        <f>AQ53</f>
        <v>6</v>
      </c>
      <c r="L54" s="28">
        <f>AM54</f>
        <v>6</v>
      </c>
      <c r="M54" s="28">
        <f>AE54+AJ54+AO54+AT54</f>
        <v>180</v>
      </c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80"/>
      <c r="AA54" s="28"/>
      <c r="AB54" s="28"/>
      <c r="AC54" s="28"/>
      <c r="AD54" s="28"/>
      <c r="AE54" s="28"/>
      <c r="AF54" s="42">
        <f>AG54+AH54+AI54+AJ54</f>
        <v>120</v>
      </c>
      <c r="AG54" s="42"/>
      <c r="AH54" s="42"/>
      <c r="AI54" s="42">
        <v>6</v>
      </c>
      <c r="AJ54" s="42">
        <v>114</v>
      </c>
      <c r="AK54" s="28">
        <f>AL54+AM54+AN54+AO54</f>
        <v>82</v>
      </c>
      <c r="AL54" s="28">
        <v>6</v>
      </c>
      <c r="AM54" s="28">
        <v>6</v>
      </c>
      <c r="AN54" s="28">
        <v>4</v>
      </c>
      <c r="AO54" s="28">
        <v>66</v>
      </c>
      <c r="AP54" s="42"/>
      <c r="AQ54" s="42"/>
      <c r="AR54" s="42"/>
      <c r="AS54" s="42"/>
      <c r="AT54" s="42"/>
    </row>
    <row r="55" spans="1:46" ht="45" customHeight="1" x14ac:dyDescent="0.25">
      <c r="A55" s="15" t="s">
        <v>91</v>
      </c>
      <c r="B55" s="8" t="s">
        <v>45</v>
      </c>
      <c r="C55" s="8"/>
      <c r="D55" s="8"/>
      <c r="E55" s="22"/>
      <c r="F55" s="36"/>
      <c r="G55" s="22"/>
      <c r="H55" s="36" t="s">
        <v>60</v>
      </c>
      <c r="I55" s="15">
        <f>AA55+AF55+AK55+AP55</f>
        <v>44</v>
      </c>
      <c r="J55" s="28">
        <f>AD55+AI55+AN55+AS55</f>
        <v>4</v>
      </c>
      <c r="K55" s="28">
        <f>AC55+AH55+AM55+AR55</f>
        <v>0</v>
      </c>
      <c r="L55" s="28">
        <f>AC55+AH55+AM55</f>
        <v>0</v>
      </c>
      <c r="M55" s="28">
        <f>AE55+AJ55+AO55+AT55</f>
        <v>40</v>
      </c>
      <c r="N55" s="28">
        <v>22</v>
      </c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80"/>
      <c r="AA55" s="28"/>
      <c r="AB55" s="28"/>
      <c r="AC55" s="28"/>
      <c r="AD55" s="28"/>
      <c r="AE55" s="28"/>
      <c r="AF55" s="42"/>
      <c r="AG55" s="42"/>
      <c r="AH55" s="42"/>
      <c r="AI55" s="42"/>
      <c r="AJ55" s="42"/>
      <c r="AK55" s="28"/>
      <c r="AL55" s="28"/>
      <c r="AM55" s="28"/>
      <c r="AN55" s="28"/>
      <c r="AO55" s="28"/>
      <c r="AP55" s="42">
        <f>AQ55+AR55+AS55+AT55</f>
        <v>44</v>
      </c>
      <c r="AQ55" s="42"/>
      <c r="AR55" s="42"/>
      <c r="AS55" s="42">
        <v>4</v>
      </c>
      <c r="AT55" s="42">
        <v>40</v>
      </c>
    </row>
    <row r="56" spans="1:46" x14ac:dyDescent="0.25">
      <c r="A56" s="26" t="s">
        <v>92</v>
      </c>
      <c r="B56" s="13" t="s">
        <v>39</v>
      </c>
      <c r="C56" s="13"/>
      <c r="D56" s="13"/>
      <c r="E56" s="22"/>
      <c r="F56" s="36"/>
      <c r="G56" s="22"/>
      <c r="H56" s="40" t="s">
        <v>60</v>
      </c>
      <c r="I56" s="15">
        <v>36</v>
      </c>
      <c r="J56" s="15">
        <f>AB56+AG56+AL56</f>
        <v>0</v>
      </c>
      <c r="K56" s="15"/>
      <c r="L56" s="15"/>
      <c r="M56" s="15">
        <f>P56</f>
        <v>36</v>
      </c>
      <c r="N56" s="15"/>
      <c r="O56" s="15"/>
      <c r="P56" s="15">
        <v>36</v>
      </c>
      <c r="Q56" s="15"/>
      <c r="R56" s="15"/>
      <c r="S56" s="15"/>
      <c r="T56" s="15"/>
      <c r="U56" s="15"/>
      <c r="V56" s="15"/>
      <c r="W56" s="15"/>
      <c r="X56" s="15"/>
      <c r="Y56" s="15"/>
      <c r="Z56" s="78"/>
      <c r="AA56" s="15"/>
      <c r="AB56" s="15"/>
      <c r="AC56" s="15"/>
      <c r="AD56" s="15"/>
      <c r="AE56" s="15"/>
      <c r="AF56" s="40"/>
      <c r="AG56" s="40"/>
      <c r="AH56" s="40"/>
      <c r="AI56" s="40"/>
      <c r="AJ56" s="40"/>
      <c r="AK56" s="15"/>
      <c r="AL56" s="15"/>
      <c r="AM56" s="15"/>
      <c r="AN56" s="15"/>
      <c r="AO56" s="15"/>
      <c r="AP56" s="40">
        <v>36</v>
      </c>
      <c r="AQ56" s="40"/>
      <c r="AR56" s="40"/>
      <c r="AS56" s="40"/>
      <c r="AT56" s="40"/>
    </row>
    <row r="57" spans="1:46" x14ac:dyDescent="0.25">
      <c r="A57" s="26" t="s">
        <v>93</v>
      </c>
      <c r="B57" s="13" t="s">
        <v>40</v>
      </c>
      <c r="C57" s="13"/>
      <c r="D57" s="13"/>
      <c r="E57" s="22"/>
      <c r="F57" s="36"/>
      <c r="G57" s="22"/>
      <c r="H57" s="36" t="s">
        <v>60</v>
      </c>
      <c r="I57" s="15">
        <f>P57</f>
        <v>72</v>
      </c>
      <c r="J57" s="15"/>
      <c r="K57" s="15"/>
      <c r="L57" s="15"/>
      <c r="M57" s="15"/>
      <c r="N57" s="15"/>
      <c r="O57" s="15"/>
      <c r="P57" s="15">
        <f>AP57</f>
        <v>72</v>
      </c>
      <c r="Q57" s="15"/>
      <c r="R57" s="15"/>
      <c r="S57" s="15"/>
      <c r="T57" s="15"/>
      <c r="U57" s="15"/>
      <c r="V57" s="15"/>
      <c r="W57" s="15"/>
      <c r="X57" s="15"/>
      <c r="Y57" s="15"/>
      <c r="Z57" s="78"/>
      <c r="AA57" s="15"/>
      <c r="AB57" s="15"/>
      <c r="AC57" s="15"/>
      <c r="AD57" s="15"/>
      <c r="AE57" s="15"/>
      <c r="AF57" s="40"/>
      <c r="AG57" s="40"/>
      <c r="AH57" s="40"/>
      <c r="AI57" s="40"/>
      <c r="AJ57" s="40"/>
      <c r="AK57" s="15"/>
      <c r="AL57" s="15"/>
      <c r="AM57" s="15"/>
      <c r="AN57" s="15"/>
      <c r="AO57" s="15"/>
      <c r="AP57" s="40">
        <v>72</v>
      </c>
      <c r="AQ57" s="40"/>
      <c r="AR57" s="40"/>
      <c r="AS57" s="40"/>
      <c r="AT57" s="40"/>
    </row>
    <row r="58" spans="1:46" ht="86.45" customHeight="1" x14ac:dyDescent="0.25">
      <c r="A58" s="20" t="s">
        <v>94</v>
      </c>
      <c r="B58" s="20" t="s">
        <v>46</v>
      </c>
      <c r="C58" s="20"/>
      <c r="D58" s="20"/>
      <c r="E58" s="11"/>
      <c r="F58" s="11" t="s">
        <v>47</v>
      </c>
      <c r="G58" s="11"/>
      <c r="H58" s="11"/>
      <c r="I58" s="11">
        <f>J58+K58+L58+M58+I60</f>
        <v>130</v>
      </c>
      <c r="J58" s="11">
        <v>2</v>
      </c>
      <c r="K58" s="11">
        <f>AC58</f>
        <v>6</v>
      </c>
      <c r="L58" s="11">
        <v>6</v>
      </c>
      <c r="M58" s="11">
        <f>AE58</f>
        <v>44</v>
      </c>
      <c r="N58" s="11"/>
      <c r="O58" s="11"/>
      <c r="P58" s="11">
        <f>P60</f>
        <v>72</v>
      </c>
      <c r="Q58" s="11"/>
      <c r="R58" s="11"/>
      <c r="S58" s="11"/>
      <c r="T58" s="11"/>
      <c r="U58" s="11"/>
      <c r="V58" s="11"/>
      <c r="W58" s="11"/>
      <c r="X58" s="11"/>
      <c r="Y58" s="11"/>
      <c r="Z58" s="77"/>
      <c r="AA58" s="11">
        <f>AB58+AC58+AD58+AE58+AA60</f>
        <v>130</v>
      </c>
      <c r="AB58" s="11">
        <v>6</v>
      </c>
      <c r="AC58" s="11">
        <v>6</v>
      </c>
      <c r="AD58" s="11">
        <v>2</v>
      </c>
      <c r="AE58" s="11">
        <f>SUM(AE59:AE61)</f>
        <v>44</v>
      </c>
      <c r="AF58" s="11">
        <f>AF59+AF60</f>
        <v>0</v>
      </c>
      <c r="AG58" s="11">
        <v>0</v>
      </c>
      <c r="AH58" s="11">
        <v>0</v>
      </c>
      <c r="AI58" s="11">
        <f>AI59</f>
        <v>0</v>
      </c>
      <c r="AJ58" s="11">
        <f>AJ59</f>
        <v>0</v>
      </c>
      <c r="AK58" s="11">
        <f>AK59+AK60</f>
        <v>0</v>
      </c>
      <c r="AL58" s="11">
        <f>AL59</f>
        <v>0</v>
      </c>
      <c r="AM58" s="11">
        <f>AM59</f>
        <v>0</v>
      </c>
      <c r="AN58" s="11">
        <f>AN59</f>
        <v>0</v>
      </c>
      <c r="AO58" s="11">
        <f>AO59</f>
        <v>0</v>
      </c>
      <c r="AP58" s="11"/>
      <c r="AQ58" s="11"/>
      <c r="AR58" s="25"/>
      <c r="AS58" s="25"/>
      <c r="AT58" s="25"/>
    </row>
    <row r="59" spans="1:46" ht="43.15" customHeight="1" x14ac:dyDescent="0.25">
      <c r="A59" s="21" t="s">
        <v>95</v>
      </c>
      <c r="B59" s="21" t="s">
        <v>48</v>
      </c>
      <c r="C59" s="21"/>
      <c r="D59" s="21"/>
      <c r="E59" s="22"/>
      <c r="F59" s="36" t="s">
        <v>60</v>
      </c>
      <c r="G59" s="22"/>
      <c r="H59" s="36"/>
      <c r="I59" s="15">
        <f>AA59</f>
        <v>46</v>
      </c>
      <c r="J59" s="15">
        <v>2</v>
      </c>
      <c r="K59" s="15"/>
      <c r="L59" s="15"/>
      <c r="M59" s="15">
        <v>44</v>
      </c>
      <c r="N59" s="15">
        <v>20</v>
      </c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78"/>
      <c r="AA59" s="15">
        <f>SUM(AB59:AE59)</f>
        <v>46</v>
      </c>
      <c r="AB59" s="15"/>
      <c r="AC59" s="15"/>
      <c r="AD59" s="15">
        <v>2</v>
      </c>
      <c r="AE59" s="15">
        <v>44</v>
      </c>
      <c r="AF59" s="40"/>
      <c r="AG59" s="40"/>
      <c r="AH59" s="40"/>
      <c r="AI59" s="40"/>
      <c r="AJ59" s="40"/>
      <c r="AK59" s="15"/>
      <c r="AL59" s="15"/>
      <c r="AM59" s="15"/>
      <c r="AN59" s="15"/>
      <c r="AO59" s="15"/>
      <c r="AP59" s="40"/>
      <c r="AQ59" s="40"/>
      <c r="AR59" s="40"/>
      <c r="AS59" s="40"/>
      <c r="AT59" s="40"/>
    </row>
    <row r="60" spans="1:46" x14ac:dyDescent="0.25">
      <c r="A60" s="21" t="s">
        <v>96</v>
      </c>
      <c r="B60" s="21" t="s">
        <v>39</v>
      </c>
      <c r="C60" s="21"/>
      <c r="D60" s="21"/>
      <c r="E60" s="22"/>
      <c r="F60" s="36" t="s">
        <v>60</v>
      </c>
      <c r="G60" s="22"/>
      <c r="H60" s="36"/>
      <c r="I60" s="15">
        <f>P60</f>
        <v>72</v>
      </c>
      <c r="J60" s="15"/>
      <c r="K60" s="15"/>
      <c r="L60" s="15"/>
      <c r="M60" s="15"/>
      <c r="N60" s="15"/>
      <c r="O60" s="15"/>
      <c r="P60" s="15">
        <f>AA60</f>
        <v>72</v>
      </c>
      <c r="Q60" s="15"/>
      <c r="R60" s="15"/>
      <c r="S60" s="15"/>
      <c r="T60" s="15"/>
      <c r="U60" s="15"/>
      <c r="V60" s="15"/>
      <c r="W60" s="15"/>
      <c r="X60" s="15"/>
      <c r="Y60" s="15"/>
      <c r="Z60" s="78"/>
      <c r="AA60" s="15">
        <v>72</v>
      </c>
      <c r="AB60" s="18"/>
      <c r="AC60" s="18"/>
      <c r="AD60" s="15"/>
      <c r="AE60" s="15"/>
      <c r="AF60" s="40"/>
      <c r="AG60" s="40"/>
      <c r="AH60" s="40"/>
      <c r="AI60" s="40"/>
      <c r="AJ60" s="40"/>
      <c r="AK60" s="15"/>
      <c r="AL60" s="15"/>
      <c r="AM60" s="15"/>
      <c r="AN60" s="15"/>
      <c r="AO60" s="15"/>
      <c r="AP60" s="40"/>
      <c r="AQ60" s="40"/>
      <c r="AR60" s="40"/>
      <c r="AS60" s="40"/>
      <c r="AT60" s="40"/>
    </row>
    <row r="61" spans="1:46" hidden="1" x14ac:dyDescent="0.25">
      <c r="A61" s="21"/>
      <c r="B61" s="21"/>
      <c r="C61" s="21"/>
      <c r="D61" s="21"/>
      <c r="E61" s="22"/>
      <c r="F61" s="36"/>
      <c r="G61" s="22"/>
      <c r="H61" s="36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78"/>
      <c r="AA61" s="15"/>
      <c r="AB61" s="15"/>
      <c r="AC61" s="15"/>
      <c r="AD61" s="15"/>
      <c r="AE61" s="15"/>
      <c r="AF61" s="40"/>
      <c r="AG61" s="40"/>
      <c r="AH61" s="40"/>
      <c r="AI61" s="40"/>
      <c r="AJ61" s="40"/>
      <c r="AK61" s="15"/>
      <c r="AL61" s="15"/>
      <c r="AM61" s="15"/>
      <c r="AN61" s="15"/>
      <c r="AO61" s="15"/>
      <c r="AP61" s="40"/>
      <c r="AQ61" s="40"/>
      <c r="AR61" s="40"/>
      <c r="AS61" s="40"/>
      <c r="AT61" s="40"/>
    </row>
    <row r="62" spans="1:46" x14ac:dyDescent="0.25">
      <c r="A62" s="123" t="s">
        <v>49</v>
      </c>
      <c r="B62" s="124"/>
      <c r="C62" s="124"/>
      <c r="D62" s="124"/>
      <c r="E62" s="124"/>
      <c r="F62" s="124"/>
      <c r="G62" s="124"/>
      <c r="H62" s="124"/>
      <c r="I62" s="27">
        <f>AA62+AF62+AK62+AP62+AP63+AP64+I10</f>
        <v>4428</v>
      </c>
      <c r="J62" s="28">
        <f>J31+J24+J10</f>
        <v>96</v>
      </c>
      <c r="K62" s="28">
        <f>K31+K24+K10</f>
        <v>96</v>
      </c>
      <c r="L62" s="28">
        <f>L31+L24+L10</f>
        <v>100</v>
      </c>
      <c r="M62" s="28">
        <f>M31+M24+M10</f>
        <v>3272</v>
      </c>
      <c r="N62" s="28">
        <f>SUM(N24:N61)</f>
        <v>398</v>
      </c>
      <c r="O62" s="28"/>
      <c r="P62" s="28">
        <f>P61+P60+P57+P56+P52+P51+P48+P47</f>
        <v>504</v>
      </c>
      <c r="Q62" s="28">
        <f>Q31+Q24+Q10</f>
        <v>612</v>
      </c>
      <c r="R62" s="28">
        <f t="shared" ref="R62:Z62" si="13">R31+R24+R10</f>
        <v>12</v>
      </c>
      <c r="S62" s="28">
        <f t="shared" si="13"/>
        <v>24</v>
      </c>
      <c r="T62" s="28">
        <f t="shared" si="13"/>
        <v>0</v>
      </c>
      <c r="U62" s="28">
        <f t="shared" si="13"/>
        <v>576</v>
      </c>
      <c r="V62" s="28">
        <f t="shared" si="13"/>
        <v>864</v>
      </c>
      <c r="W62" s="28">
        <f t="shared" si="13"/>
        <v>18</v>
      </c>
      <c r="X62" s="28">
        <f t="shared" si="13"/>
        <v>18</v>
      </c>
      <c r="Y62" s="28">
        <f t="shared" si="13"/>
        <v>0</v>
      </c>
      <c r="Z62" s="80">
        <f t="shared" si="13"/>
        <v>828</v>
      </c>
      <c r="AA62" s="28">
        <f>AA31+AA24</f>
        <v>612</v>
      </c>
      <c r="AB62" s="28">
        <f>AB31+AB24</f>
        <v>18</v>
      </c>
      <c r="AC62" s="28">
        <f>AC43+AC32+AC24</f>
        <v>10</v>
      </c>
      <c r="AD62" s="28">
        <f>AD43+AD32+AD24</f>
        <v>20</v>
      </c>
      <c r="AE62" s="28">
        <f>AE31+AE24</f>
        <v>492</v>
      </c>
      <c r="AF62" s="42">
        <f>AF31+AF24</f>
        <v>864</v>
      </c>
      <c r="AG62" s="42">
        <f>AG43+AG32+AG24</f>
        <v>12</v>
      </c>
      <c r="AH62" s="42">
        <f>AH43+AH32+AH24</f>
        <v>12</v>
      </c>
      <c r="AI62" s="42">
        <f>AI43+AI32+AI24</f>
        <v>40</v>
      </c>
      <c r="AJ62" s="42">
        <f>AJ43+AJ32+AJ24</f>
        <v>800</v>
      </c>
      <c r="AK62" s="28">
        <f>AK31+AK24</f>
        <v>612</v>
      </c>
      <c r="AL62" s="28">
        <f>AL43+AL32+AL24</f>
        <v>18</v>
      </c>
      <c r="AM62" s="28">
        <f>AM43+AM32+AM24</f>
        <v>18</v>
      </c>
      <c r="AN62" s="28">
        <f>AN43+AN32+AN24</f>
        <v>26</v>
      </c>
      <c r="AO62" s="28">
        <f>AO31+AO24</f>
        <v>478</v>
      </c>
      <c r="AP62" s="42">
        <f>AP31+AP24</f>
        <v>504</v>
      </c>
      <c r="AQ62" s="42">
        <f t="shared" ref="AQ62:AT62" si="14">AQ31+AQ24</f>
        <v>18</v>
      </c>
      <c r="AR62" s="42">
        <f t="shared" si="14"/>
        <v>18</v>
      </c>
      <c r="AS62" s="42">
        <f t="shared" si="14"/>
        <v>10</v>
      </c>
      <c r="AT62" s="42">
        <f t="shared" si="14"/>
        <v>98</v>
      </c>
    </row>
    <row r="63" spans="1:46" ht="15.75" thickBot="1" x14ac:dyDescent="0.3">
      <c r="A63" s="2" t="s">
        <v>50</v>
      </c>
      <c r="B63" s="132" t="s">
        <v>107</v>
      </c>
      <c r="C63" s="133"/>
      <c r="D63" s="133"/>
      <c r="E63" s="133"/>
      <c r="F63" s="133"/>
      <c r="G63" s="133"/>
      <c r="H63" s="134"/>
      <c r="I63" s="3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81"/>
      <c r="AA63" s="4"/>
      <c r="AB63" s="4"/>
      <c r="AC63" s="4"/>
      <c r="AD63" s="4"/>
      <c r="AE63" s="4"/>
      <c r="AF63" s="43"/>
      <c r="AG63" s="43"/>
      <c r="AH63" s="43"/>
      <c r="AI63" s="43"/>
      <c r="AJ63" s="43"/>
      <c r="AK63" s="4"/>
      <c r="AL63" s="4"/>
      <c r="AM63" s="4"/>
      <c r="AN63" s="4"/>
      <c r="AO63" s="4"/>
      <c r="AP63" s="43">
        <v>144</v>
      </c>
      <c r="AQ63" s="43"/>
      <c r="AR63" s="43"/>
      <c r="AS63" s="43"/>
      <c r="AT63" s="45"/>
    </row>
    <row r="64" spans="1:46" ht="37.15" customHeight="1" thickBot="1" x14ac:dyDescent="0.3">
      <c r="A64" s="5" t="s">
        <v>51</v>
      </c>
      <c r="B64" s="125" t="s">
        <v>105</v>
      </c>
      <c r="C64" s="126"/>
      <c r="D64" s="126"/>
      <c r="E64" s="126"/>
      <c r="F64" s="126"/>
      <c r="G64" s="126"/>
      <c r="H64" s="126"/>
      <c r="I64" s="6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82"/>
      <c r="AA64" s="7"/>
      <c r="AB64" s="7"/>
      <c r="AC64" s="7"/>
      <c r="AD64" s="7"/>
      <c r="AE64" s="7"/>
      <c r="AF64" s="44"/>
      <c r="AG64" s="44"/>
      <c r="AH64" s="44"/>
      <c r="AI64" s="44"/>
      <c r="AJ64" s="44"/>
      <c r="AK64" s="7"/>
      <c r="AL64" s="7"/>
      <c r="AM64" s="7"/>
      <c r="AN64" s="7"/>
      <c r="AO64" s="7"/>
      <c r="AP64" s="44">
        <v>216</v>
      </c>
      <c r="AQ64" s="44"/>
      <c r="AR64" s="44"/>
      <c r="AS64" s="44"/>
      <c r="AT64" s="45"/>
    </row>
    <row r="65" spans="1:46" ht="31.9" customHeight="1" thickBot="1" x14ac:dyDescent="0.3">
      <c r="A65" s="120" t="s">
        <v>52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2"/>
      <c r="N65" s="127" t="s">
        <v>53</v>
      </c>
      <c r="O65" s="130" t="s">
        <v>54</v>
      </c>
      <c r="P65" s="131"/>
      <c r="Q65" s="116">
        <v>612</v>
      </c>
      <c r="R65" s="116"/>
      <c r="S65" s="116"/>
      <c r="T65" s="116"/>
      <c r="U65" s="116"/>
      <c r="V65" s="116">
        <v>864</v>
      </c>
      <c r="W65" s="116"/>
      <c r="X65" s="116"/>
      <c r="Y65" s="116"/>
      <c r="Z65" s="116"/>
      <c r="AA65" s="107">
        <f>AE62+AD62+AC62+AB62</f>
        <v>540</v>
      </c>
      <c r="AB65" s="108"/>
      <c r="AC65" s="108"/>
      <c r="AD65" s="108"/>
      <c r="AE65" s="109"/>
      <c r="AF65" s="117">
        <f>AJ62+AI62+AH62+AG62</f>
        <v>864</v>
      </c>
      <c r="AG65" s="118"/>
      <c r="AH65" s="118"/>
      <c r="AI65" s="118"/>
      <c r="AJ65" s="119"/>
      <c r="AK65" s="107">
        <f>AO62+AN62+AM62+AL62</f>
        <v>540</v>
      </c>
      <c r="AL65" s="108"/>
      <c r="AM65" s="108"/>
      <c r="AN65" s="108"/>
      <c r="AO65" s="109"/>
      <c r="AP65" s="117">
        <f>AT62+AS62+AR62+AQ62</f>
        <v>144</v>
      </c>
      <c r="AQ65" s="118"/>
      <c r="AR65" s="118"/>
      <c r="AS65" s="118"/>
      <c r="AT65" s="119"/>
    </row>
    <row r="66" spans="1:46" ht="28.9" customHeight="1" thickBot="1" x14ac:dyDescent="0.3">
      <c r="A66" s="135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7"/>
      <c r="N66" s="128"/>
      <c r="O66" s="130" t="s">
        <v>55</v>
      </c>
      <c r="P66" s="131"/>
      <c r="Q66" s="116">
        <v>0</v>
      </c>
      <c r="R66" s="116"/>
      <c r="S66" s="116"/>
      <c r="T66" s="116"/>
      <c r="U66" s="116"/>
      <c r="V66" s="116">
        <v>0</v>
      </c>
      <c r="W66" s="116"/>
      <c r="X66" s="116"/>
      <c r="Y66" s="116"/>
      <c r="Z66" s="116"/>
      <c r="AA66" s="107">
        <v>72</v>
      </c>
      <c r="AB66" s="108"/>
      <c r="AC66" s="108"/>
      <c r="AD66" s="108"/>
      <c r="AE66" s="109"/>
      <c r="AF66" s="117"/>
      <c r="AG66" s="118"/>
      <c r="AH66" s="118"/>
      <c r="AI66" s="118"/>
      <c r="AJ66" s="119"/>
      <c r="AK66" s="107">
        <f>AK56+AK51+AK47</f>
        <v>72</v>
      </c>
      <c r="AL66" s="108"/>
      <c r="AM66" s="108"/>
      <c r="AN66" s="108"/>
      <c r="AO66" s="109"/>
      <c r="AP66" s="117">
        <f>AP56+AP51+AP47</f>
        <v>36</v>
      </c>
      <c r="AQ66" s="118"/>
      <c r="AR66" s="118"/>
      <c r="AS66" s="118"/>
      <c r="AT66" s="119"/>
    </row>
    <row r="67" spans="1:46" ht="28.9" customHeight="1" thickBot="1" x14ac:dyDescent="0.3">
      <c r="A67" s="138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40"/>
      <c r="N67" s="128"/>
      <c r="O67" s="130" t="s">
        <v>56</v>
      </c>
      <c r="P67" s="131"/>
      <c r="Q67" s="116">
        <v>0</v>
      </c>
      <c r="R67" s="116"/>
      <c r="S67" s="116"/>
      <c r="T67" s="116"/>
      <c r="U67" s="116"/>
      <c r="V67" s="116">
        <v>0</v>
      </c>
      <c r="W67" s="116"/>
      <c r="X67" s="116"/>
      <c r="Y67" s="116"/>
      <c r="Z67" s="116"/>
      <c r="AA67" s="107">
        <v>0</v>
      </c>
      <c r="AB67" s="108"/>
      <c r="AC67" s="108"/>
      <c r="AD67" s="108"/>
      <c r="AE67" s="109"/>
      <c r="AF67" s="117">
        <v>0</v>
      </c>
      <c r="AG67" s="118"/>
      <c r="AH67" s="118"/>
      <c r="AI67" s="118"/>
      <c r="AJ67" s="119"/>
      <c r="AK67" s="107">
        <v>0</v>
      </c>
      <c r="AL67" s="108"/>
      <c r="AM67" s="108"/>
      <c r="AN67" s="108"/>
      <c r="AO67" s="109"/>
      <c r="AP67" s="117">
        <f>AP57+AP52+AP48</f>
        <v>324</v>
      </c>
      <c r="AQ67" s="118"/>
      <c r="AR67" s="118"/>
      <c r="AS67" s="118"/>
      <c r="AT67" s="119"/>
    </row>
    <row r="68" spans="1:46" ht="26.45" customHeight="1" thickBot="1" x14ac:dyDescent="0.3">
      <c r="A68" s="141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3"/>
      <c r="N68" s="128"/>
      <c r="O68" s="130" t="s">
        <v>106</v>
      </c>
      <c r="P68" s="131"/>
      <c r="Q68" s="116">
        <v>0</v>
      </c>
      <c r="R68" s="116"/>
      <c r="S68" s="116"/>
      <c r="T68" s="116"/>
      <c r="U68" s="116"/>
      <c r="V68" s="116">
        <v>0</v>
      </c>
      <c r="W68" s="116"/>
      <c r="X68" s="116"/>
      <c r="Y68" s="116"/>
      <c r="Z68" s="116"/>
      <c r="AA68" s="107">
        <v>0</v>
      </c>
      <c r="AB68" s="108"/>
      <c r="AC68" s="108"/>
      <c r="AD68" s="108"/>
      <c r="AE68" s="109"/>
      <c r="AF68" s="117">
        <v>0</v>
      </c>
      <c r="AG68" s="118"/>
      <c r="AH68" s="118"/>
      <c r="AI68" s="118"/>
      <c r="AJ68" s="119"/>
      <c r="AK68" s="107">
        <v>0</v>
      </c>
      <c r="AL68" s="108"/>
      <c r="AM68" s="108"/>
      <c r="AN68" s="108"/>
      <c r="AO68" s="109"/>
      <c r="AP68" s="117">
        <f>AP63</f>
        <v>144</v>
      </c>
      <c r="AQ68" s="118"/>
      <c r="AR68" s="118"/>
      <c r="AS68" s="118"/>
      <c r="AT68" s="119"/>
    </row>
    <row r="69" spans="1:46" ht="15.75" thickBot="1" x14ac:dyDescent="0.3">
      <c r="A69" s="138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40"/>
      <c r="N69" s="128"/>
      <c r="O69" s="130" t="s">
        <v>57</v>
      </c>
      <c r="P69" s="131"/>
      <c r="Q69" s="116">
        <v>2</v>
      </c>
      <c r="R69" s="116"/>
      <c r="S69" s="116"/>
      <c r="T69" s="116"/>
      <c r="U69" s="116"/>
      <c r="V69" s="116">
        <v>3</v>
      </c>
      <c r="W69" s="116"/>
      <c r="X69" s="116"/>
      <c r="Y69" s="116"/>
      <c r="Z69" s="116"/>
      <c r="AA69" s="107">
        <v>2</v>
      </c>
      <c r="AB69" s="108"/>
      <c r="AC69" s="108"/>
      <c r="AD69" s="108"/>
      <c r="AE69" s="109"/>
      <c r="AF69" s="117">
        <v>3</v>
      </c>
      <c r="AG69" s="118"/>
      <c r="AH69" s="118"/>
      <c r="AI69" s="118"/>
      <c r="AJ69" s="119"/>
      <c r="AK69" s="107">
        <v>3</v>
      </c>
      <c r="AL69" s="108"/>
      <c r="AM69" s="108"/>
      <c r="AN69" s="108"/>
      <c r="AO69" s="109"/>
      <c r="AP69" s="117">
        <v>3</v>
      </c>
      <c r="AQ69" s="118"/>
      <c r="AR69" s="118"/>
      <c r="AS69" s="118"/>
      <c r="AT69" s="119"/>
    </row>
    <row r="70" spans="1:46" ht="15.75" thickBot="1" x14ac:dyDescent="0.3">
      <c r="A70" s="138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40"/>
      <c r="N70" s="128"/>
      <c r="O70" s="130" t="s">
        <v>58</v>
      </c>
      <c r="P70" s="131"/>
      <c r="Q70" s="116">
        <v>1</v>
      </c>
      <c r="R70" s="116"/>
      <c r="S70" s="116"/>
      <c r="T70" s="116"/>
      <c r="U70" s="116"/>
      <c r="V70" s="116">
        <v>9</v>
      </c>
      <c r="W70" s="116"/>
      <c r="X70" s="116"/>
      <c r="Y70" s="116"/>
      <c r="Z70" s="116"/>
      <c r="AA70" s="107">
        <v>2</v>
      </c>
      <c r="AB70" s="108"/>
      <c r="AC70" s="108"/>
      <c r="AD70" s="108"/>
      <c r="AE70" s="109"/>
      <c r="AF70" s="117">
        <v>7</v>
      </c>
      <c r="AG70" s="118"/>
      <c r="AH70" s="118"/>
      <c r="AI70" s="118"/>
      <c r="AJ70" s="119"/>
      <c r="AK70" s="107">
        <v>6</v>
      </c>
      <c r="AL70" s="108"/>
      <c r="AM70" s="108"/>
      <c r="AN70" s="108"/>
      <c r="AO70" s="109"/>
      <c r="AP70" s="117">
        <v>6</v>
      </c>
      <c r="AQ70" s="118"/>
      <c r="AR70" s="118"/>
      <c r="AS70" s="118"/>
      <c r="AT70" s="119"/>
    </row>
    <row r="71" spans="1:46" ht="15.75" thickBot="1" x14ac:dyDescent="0.3">
      <c r="A71" s="138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40"/>
      <c r="N71" s="129"/>
      <c r="O71" s="130" t="s">
        <v>59</v>
      </c>
      <c r="P71" s="131"/>
      <c r="Q71" s="116">
        <v>1</v>
      </c>
      <c r="R71" s="116"/>
      <c r="S71" s="116"/>
      <c r="T71" s="116"/>
      <c r="U71" s="116"/>
      <c r="V71" s="116">
        <v>0</v>
      </c>
      <c r="W71" s="116"/>
      <c r="X71" s="116"/>
      <c r="Y71" s="116"/>
      <c r="Z71" s="116"/>
      <c r="AA71" s="107">
        <v>1</v>
      </c>
      <c r="AB71" s="108"/>
      <c r="AC71" s="108"/>
      <c r="AD71" s="108"/>
      <c r="AE71" s="109"/>
      <c r="AF71" s="117">
        <v>1</v>
      </c>
      <c r="AG71" s="118"/>
      <c r="AH71" s="118"/>
      <c r="AI71" s="118"/>
      <c r="AJ71" s="119"/>
      <c r="AK71" s="107">
        <v>1</v>
      </c>
      <c r="AL71" s="108"/>
      <c r="AM71" s="108"/>
      <c r="AN71" s="108"/>
      <c r="AO71" s="109"/>
      <c r="AP71" s="117">
        <v>0</v>
      </c>
      <c r="AQ71" s="118"/>
      <c r="AR71" s="118"/>
      <c r="AS71" s="118"/>
      <c r="AT71" s="119"/>
    </row>
  </sheetData>
  <mergeCells count="113">
    <mergeCell ref="AN1:AR1"/>
    <mergeCell ref="AV2:BD2"/>
    <mergeCell ref="V70:Z70"/>
    <mergeCell ref="V71:Z71"/>
    <mergeCell ref="A70:M70"/>
    <mergeCell ref="A71:M71"/>
    <mergeCell ref="C4:H7"/>
    <mergeCell ref="Q5:U5"/>
    <mergeCell ref="V5:Z5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  <mergeCell ref="J5:J8"/>
    <mergeCell ref="K6:K8"/>
    <mergeCell ref="L6:L8"/>
    <mergeCell ref="M6:M8"/>
    <mergeCell ref="N7:N8"/>
    <mergeCell ref="O7:O8"/>
    <mergeCell ref="AA71:AE71"/>
    <mergeCell ref="AF71:AJ71"/>
    <mergeCell ref="AK71:AO71"/>
    <mergeCell ref="AP71:AT71"/>
    <mergeCell ref="O70:P70"/>
    <mergeCell ref="AA70:AE70"/>
    <mergeCell ref="AF70:AJ70"/>
    <mergeCell ref="AK70:AO70"/>
    <mergeCell ref="Q65:U65"/>
    <mergeCell ref="Q66:U66"/>
    <mergeCell ref="Q67:U67"/>
    <mergeCell ref="Q68:U68"/>
    <mergeCell ref="Q69:U69"/>
    <mergeCell ref="Q70:U70"/>
    <mergeCell ref="Q71:U71"/>
    <mergeCell ref="AA69:AE69"/>
    <mergeCell ref="AF69:AJ69"/>
    <mergeCell ref="AK69:AO69"/>
    <mergeCell ref="AP69:AT69"/>
    <mergeCell ref="AP70:AT70"/>
    <mergeCell ref="AF67:AJ67"/>
    <mergeCell ref="AK67:AO67"/>
    <mergeCell ref="AP67:AT67"/>
    <mergeCell ref="O68:P68"/>
    <mergeCell ref="A67:M67"/>
    <mergeCell ref="A68:M68"/>
    <mergeCell ref="A69:M69"/>
    <mergeCell ref="I5:I8"/>
    <mergeCell ref="AA68:AE68"/>
    <mergeCell ref="AF68:AJ68"/>
    <mergeCell ref="AK68:AO68"/>
    <mergeCell ref="AP68:AT68"/>
    <mergeCell ref="AA67:AE67"/>
    <mergeCell ref="V67:Z67"/>
    <mergeCell ref="V68:Z68"/>
    <mergeCell ref="O66:P66"/>
    <mergeCell ref="AA66:AE66"/>
    <mergeCell ref="AF66:AJ66"/>
    <mergeCell ref="AK66:AO66"/>
    <mergeCell ref="AP66:AT66"/>
    <mergeCell ref="V66:Z66"/>
    <mergeCell ref="V69:Z69"/>
    <mergeCell ref="AA65:AE65"/>
    <mergeCell ref="B4:B8"/>
    <mergeCell ref="A4:A8"/>
    <mergeCell ref="V65:Z65"/>
    <mergeCell ref="AF65:AJ65"/>
    <mergeCell ref="AK65:AO65"/>
    <mergeCell ref="AP65:AT65"/>
    <mergeCell ref="AA6:AA8"/>
    <mergeCell ref="AB6:AB8"/>
    <mergeCell ref="AC6:AC8"/>
    <mergeCell ref="AD6:AD8"/>
    <mergeCell ref="AE6:AE8"/>
    <mergeCell ref="A65:M65"/>
    <mergeCell ref="AO6:AO8"/>
    <mergeCell ref="AP6:AP8"/>
    <mergeCell ref="A62:H62"/>
    <mergeCell ref="B64:H64"/>
    <mergeCell ref="N65:N71"/>
    <mergeCell ref="O65:P65"/>
    <mergeCell ref="O67:P67"/>
    <mergeCell ref="O69:P69"/>
    <mergeCell ref="O71:P71"/>
    <mergeCell ref="B63:H63"/>
    <mergeCell ref="A66:M66"/>
    <mergeCell ref="A3:AT3"/>
    <mergeCell ref="K5:P5"/>
    <mergeCell ref="AA5:AE5"/>
    <mergeCell ref="AF5:AJ5"/>
    <mergeCell ref="AK5:AO5"/>
    <mergeCell ref="AP5:AT5"/>
    <mergeCell ref="N6:O6"/>
    <mergeCell ref="AG6:AG8"/>
    <mergeCell ref="AH6:AH8"/>
    <mergeCell ref="AI6:AI8"/>
    <mergeCell ref="AJ6:AJ8"/>
    <mergeCell ref="AK6:AK8"/>
    <mergeCell ref="AL6:AL8"/>
    <mergeCell ref="AM6:AM8"/>
    <mergeCell ref="AS6:AS8"/>
    <mergeCell ref="I4:AT4"/>
    <mergeCell ref="P6:P8"/>
    <mergeCell ref="AT6:AT8"/>
    <mergeCell ref="AQ6:AQ8"/>
    <mergeCell ref="AR6:AR8"/>
    <mergeCell ref="AF6:AF8"/>
    <mergeCell ref="AN6:AN8"/>
  </mergeCells>
  <pageMargins left="0.7" right="0.7" top="0.75" bottom="0.75" header="0.3" footer="0.3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Благирева Г.Н.</dc:creator>
  <cp:lastModifiedBy>Пользователь</cp:lastModifiedBy>
  <cp:lastPrinted>2023-08-23T02:24:43Z</cp:lastPrinted>
  <dcterms:created xsi:type="dcterms:W3CDTF">2023-01-18T01:56:53Z</dcterms:created>
  <dcterms:modified xsi:type="dcterms:W3CDTF">2023-12-13T02:00:08Z</dcterms:modified>
</cp:coreProperties>
</file>