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 курс\готовое\"/>
    </mc:Choice>
  </mc:AlternateContent>
  <xr:revisionPtr revIDLastSave="0" documentId="8_{60237FBC-55ED-4B7A-8E56-21ADB5FFE0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-23-9" sheetId="1" r:id="rId1"/>
  </sheets>
  <calcPr calcId="191029"/>
</workbook>
</file>

<file path=xl/calcChain.xml><?xml version="1.0" encoding="utf-8"?>
<calcChain xmlns="http://schemas.openxmlformats.org/spreadsheetml/2006/main">
  <c r="AD50" i="1" l="1"/>
  <c r="Y49" i="1"/>
  <c r="I24" i="1"/>
  <c r="G35" i="1"/>
  <c r="J40" i="1"/>
  <c r="AC40" i="1"/>
  <c r="K40" i="1" s="1"/>
  <c r="AH31" i="1"/>
  <c r="AG31" i="1"/>
  <c r="AG45" i="1" s="1"/>
  <c r="AF31" i="1"/>
  <c r="AF45" i="1" s="1"/>
  <c r="AE31" i="1"/>
  <c r="AE45" i="1" s="1"/>
  <c r="AH45" i="1"/>
  <c r="AD32" i="1"/>
  <c r="AD36" i="1"/>
  <c r="AD40" i="1"/>
  <c r="AB40" i="1"/>
  <c r="AA40" i="1"/>
  <c r="I40" i="1" s="1"/>
  <c r="Z40" i="1"/>
  <c r="H40" i="1" s="1"/>
  <c r="AD31" i="1" l="1"/>
  <c r="AD23" i="1" s="1"/>
  <c r="AD45" i="1" l="1"/>
  <c r="J42" i="1" l="1"/>
  <c r="I42" i="1"/>
  <c r="H42" i="1"/>
  <c r="AC36" i="1"/>
  <c r="K36" i="1" s="1"/>
  <c r="AB36" i="1"/>
  <c r="AA36" i="1"/>
  <c r="Z36" i="1"/>
  <c r="AC32" i="1"/>
  <c r="K32" i="1" s="1"/>
  <c r="K31" i="1" s="1"/>
  <c r="AB32" i="1"/>
  <c r="AA32" i="1"/>
  <c r="J32" i="1" s="1"/>
  <c r="Z32" i="1"/>
  <c r="Y33" i="1"/>
  <c r="Y32" i="1" s="1"/>
  <c r="G32" i="1" s="1"/>
  <c r="Y42" i="1"/>
  <c r="G42" i="1" s="1"/>
  <c r="Y41" i="1"/>
  <c r="K41" i="1"/>
  <c r="G44" i="1"/>
  <c r="G43" i="1"/>
  <c r="J41" i="1"/>
  <c r="I41" i="1"/>
  <c r="H41" i="1"/>
  <c r="G39" i="1"/>
  <c r="G38" i="1"/>
  <c r="Y37" i="1"/>
  <c r="G37" i="1" s="1"/>
  <c r="K37" i="1"/>
  <c r="J37" i="1"/>
  <c r="I37" i="1"/>
  <c r="H37" i="1"/>
  <c r="G34" i="1"/>
  <c r="J36" i="1" l="1"/>
  <c r="AA31" i="1"/>
  <c r="J31" i="1"/>
  <c r="I32" i="1"/>
  <c r="Z31" i="1"/>
  <c r="I36" i="1"/>
  <c r="H36" i="1"/>
  <c r="AC31" i="1"/>
  <c r="H32" i="1"/>
  <c r="AB31" i="1"/>
  <c r="Y36" i="1"/>
  <c r="G36" i="1" s="1"/>
  <c r="Y40" i="1"/>
  <c r="G41" i="1"/>
  <c r="Z23" i="1" l="1"/>
  <c r="Z45" i="1"/>
  <c r="Y31" i="1"/>
  <c r="G40" i="1"/>
  <c r="I31" i="1"/>
  <c r="I23" i="1" s="1"/>
  <c r="I45" i="1" s="1"/>
  <c r="AA23" i="1"/>
  <c r="AA45" i="1"/>
  <c r="AB45" i="1"/>
  <c r="H31" i="1"/>
  <c r="G31" i="1"/>
  <c r="Y30" i="1"/>
  <c r="G30" i="1" s="1"/>
  <c r="K30" i="1"/>
  <c r="J30" i="1"/>
  <c r="H30" i="1"/>
  <c r="Y29" i="1"/>
  <c r="G29" i="1" s="1"/>
  <c r="K29" i="1"/>
  <c r="J29" i="1"/>
  <c r="H29" i="1"/>
  <c r="Y28" i="1"/>
  <c r="K28" i="1"/>
  <c r="J28" i="1"/>
  <c r="H28" i="1"/>
  <c r="Y27" i="1"/>
  <c r="G27" i="1" s="1"/>
  <c r="K27" i="1"/>
  <c r="J27" i="1"/>
  <c r="H27" i="1"/>
  <c r="Y26" i="1"/>
  <c r="G26" i="1" s="1"/>
  <c r="K26" i="1"/>
  <c r="J26" i="1"/>
  <c r="H26" i="1"/>
  <c r="Y25" i="1"/>
  <c r="G25" i="1" s="1"/>
  <c r="K25" i="1"/>
  <c r="J25" i="1"/>
  <c r="H25" i="1"/>
  <c r="AC24" i="1"/>
  <c r="K24" i="1" s="1"/>
  <c r="K23" i="1" s="1"/>
  <c r="K45" i="1" s="1"/>
  <c r="AB24" i="1"/>
  <c r="H24" i="1" s="1"/>
  <c r="J24" i="1"/>
  <c r="J23" i="1" s="1"/>
  <c r="J45" i="1" s="1"/>
  <c r="AC23" i="1" l="1"/>
  <c r="AC45" i="1" s="1"/>
  <c r="AB23" i="1"/>
  <c r="Y24" i="1"/>
  <c r="G28" i="1"/>
  <c r="G24" i="1" l="1"/>
  <c r="Y23" i="1"/>
  <c r="J11" i="1"/>
  <c r="J12" i="1"/>
  <c r="J13" i="1"/>
  <c r="J14" i="1"/>
  <c r="J15" i="1"/>
  <c r="J16" i="1"/>
  <c r="J17" i="1"/>
  <c r="J18" i="1"/>
  <c r="J19" i="1"/>
  <c r="J20" i="1"/>
  <c r="J21" i="1"/>
  <c r="J22" i="1"/>
  <c r="J10" i="1"/>
  <c r="I11" i="1"/>
  <c r="I12" i="1"/>
  <c r="I13" i="1"/>
  <c r="I14" i="1"/>
  <c r="I15" i="1"/>
  <c r="I16" i="1"/>
  <c r="I17" i="1"/>
  <c r="I18" i="1"/>
  <c r="I19" i="1"/>
  <c r="I20" i="1"/>
  <c r="I21" i="1"/>
  <c r="I22" i="1"/>
  <c r="I10" i="1"/>
  <c r="K22" i="1"/>
  <c r="K11" i="1"/>
  <c r="K12" i="1"/>
  <c r="K13" i="1"/>
  <c r="K14" i="1"/>
  <c r="K15" i="1"/>
  <c r="K16" i="1"/>
  <c r="K17" i="1"/>
  <c r="K18" i="1"/>
  <c r="K19" i="1"/>
  <c r="K20" i="1"/>
  <c r="K21" i="1"/>
  <c r="K10" i="1"/>
  <c r="T11" i="1"/>
  <c r="T12" i="1"/>
  <c r="T13" i="1"/>
  <c r="T14" i="1"/>
  <c r="T15" i="1"/>
  <c r="T16" i="1"/>
  <c r="T17" i="1"/>
  <c r="T18" i="1"/>
  <c r="T19" i="1"/>
  <c r="T20" i="1"/>
  <c r="T21" i="1"/>
  <c r="T22" i="1"/>
  <c r="T10" i="1"/>
  <c r="O17" i="1"/>
  <c r="O18" i="1"/>
  <c r="O19" i="1"/>
  <c r="O20" i="1"/>
  <c r="G20" i="1" s="1"/>
  <c r="O21" i="1"/>
  <c r="O22" i="1"/>
  <c r="O10" i="1"/>
  <c r="O11" i="1"/>
  <c r="O12" i="1"/>
  <c r="O13" i="1"/>
  <c r="O14" i="1"/>
  <c r="O15" i="1"/>
  <c r="O16" i="1"/>
  <c r="AG9" i="1"/>
  <c r="AH9" i="1"/>
  <c r="H9" i="1"/>
  <c r="L9" i="1"/>
  <c r="M9" i="1"/>
  <c r="M45" i="1" s="1"/>
  <c r="N9" i="1"/>
  <c r="N45" i="1" s="1"/>
  <c r="P9" i="1"/>
  <c r="Q9" i="1"/>
  <c r="R9" i="1"/>
  <c r="S9" i="1"/>
  <c r="U9" i="1"/>
  <c r="V9" i="1"/>
  <c r="W9" i="1"/>
  <c r="X9" i="1"/>
  <c r="Y9" i="1"/>
  <c r="Z9" i="1"/>
  <c r="AA9" i="1"/>
  <c r="AB9" i="1"/>
  <c r="AC9" i="1"/>
  <c r="AD9" i="1"/>
  <c r="AE9" i="1"/>
  <c r="AF9" i="1"/>
  <c r="Y45" i="1" l="1"/>
  <c r="G23" i="1"/>
  <c r="G14" i="1"/>
  <c r="G13" i="1"/>
  <c r="G21" i="1"/>
  <c r="G19" i="1"/>
  <c r="G17" i="1"/>
  <c r="G12" i="1"/>
  <c r="G16" i="1"/>
  <c r="G11" i="1"/>
  <c r="G10" i="1"/>
  <c r="G15" i="1"/>
  <c r="G18" i="1"/>
  <c r="G22" i="1"/>
  <c r="I9" i="1"/>
  <c r="J9" i="1"/>
  <c r="T9" i="1"/>
  <c r="T45" i="1" s="1"/>
  <c r="O9" i="1"/>
  <c r="K9" i="1"/>
  <c r="L45" i="1"/>
  <c r="G9" i="1" l="1"/>
  <c r="G45" i="1" s="1"/>
  <c r="AH23" i="1" l="1"/>
  <c r="AG23" i="1"/>
  <c r="X45" i="1"/>
  <c r="V45" i="1"/>
  <c r="U45" i="1"/>
  <c r="S45" i="1"/>
  <c r="Q45" i="1"/>
  <c r="P45" i="1"/>
  <c r="O45" i="1" l="1"/>
  <c r="O48" i="1"/>
  <c r="T48" i="1"/>
  <c r="H23" i="1"/>
  <c r="AD48" i="1" l="1"/>
  <c r="Y48" i="1"/>
  <c r="H45" i="1"/>
</calcChain>
</file>

<file path=xl/sharedStrings.xml><?xml version="1.0" encoding="utf-8"?>
<sst xmlns="http://schemas.openxmlformats.org/spreadsheetml/2006/main" count="169" uniqueCount="108">
  <si>
    <t xml:space="preserve"> Индекс</t>
  </si>
  <si>
    <t>Наименование циклов, дисциплин, профессиональных модулей, МДК, практик</t>
  </si>
  <si>
    <t>Формы промежу-точной аттестации</t>
  </si>
  <si>
    <t>Распределение обязательной аудиторной нагрузки по курсам и семестрам (час. в семестр)</t>
  </si>
  <si>
    <t>нагрузка во взаимодействии с преподавателем</t>
  </si>
  <si>
    <t>1 семестр</t>
  </si>
  <si>
    <t>2 семестр</t>
  </si>
  <si>
    <t>3 семестр</t>
  </si>
  <si>
    <t>4 семестр</t>
  </si>
  <si>
    <t>аудиторная УД, МДК</t>
  </si>
  <si>
    <t>практика</t>
  </si>
  <si>
    <t>всего</t>
  </si>
  <si>
    <t>аудиторная УД, ПМ</t>
  </si>
  <si>
    <t>О.00</t>
  </si>
  <si>
    <t>Общеобразовательный цикл</t>
  </si>
  <si>
    <t xml:space="preserve">Русский язык </t>
  </si>
  <si>
    <t>Э</t>
  </si>
  <si>
    <t>Литература</t>
  </si>
  <si>
    <t>-</t>
  </si>
  <si>
    <t>З</t>
  </si>
  <si>
    <t>Математика</t>
  </si>
  <si>
    <t>История</t>
  </si>
  <si>
    <t>Физическая культура</t>
  </si>
  <si>
    <t>Информатика</t>
  </si>
  <si>
    <t>Химия</t>
  </si>
  <si>
    <t>Всего учебной нагрузки</t>
  </si>
  <si>
    <t>ГИА</t>
  </si>
  <si>
    <t xml:space="preserve">Консультации 100 часов на группу обучающегося </t>
  </si>
  <si>
    <t>Всего</t>
  </si>
  <si>
    <t>дисциплин и МДК</t>
  </si>
  <si>
    <t>учебной практики</t>
  </si>
  <si>
    <t xml:space="preserve">производ. практики </t>
  </si>
  <si>
    <t>экзаменов</t>
  </si>
  <si>
    <t>диф.зачетов</t>
  </si>
  <si>
    <t>зачетов</t>
  </si>
  <si>
    <t>Объем образовательной программы (академических часов)</t>
  </si>
  <si>
    <t>в том числе</t>
  </si>
  <si>
    <t>практические, лабораторные</t>
  </si>
  <si>
    <t>ОД.01</t>
  </si>
  <si>
    <t>ОД.02</t>
  </si>
  <si>
    <t>ОД.03</t>
  </si>
  <si>
    <t>ОД.04</t>
  </si>
  <si>
    <t>ОД.05</t>
  </si>
  <si>
    <t>ОД.06</t>
  </si>
  <si>
    <t>ОД.07</t>
  </si>
  <si>
    <t>ОД.08</t>
  </si>
  <si>
    <t>ОД.09</t>
  </si>
  <si>
    <t>ОД.10</t>
  </si>
  <si>
    <t>ОД.11</t>
  </si>
  <si>
    <t>ОД.12</t>
  </si>
  <si>
    <t>ОД.13</t>
  </si>
  <si>
    <t>Обществознание</t>
  </si>
  <si>
    <t>География</t>
  </si>
  <si>
    <t xml:space="preserve">Иностранный язык </t>
  </si>
  <si>
    <t xml:space="preserve">Биология </t>
  </si>
  <si>
    <t>ДЗ</t>
  </si>
  <si>
    <t>Физика (в т.ч. индивидуальный проект)</t>
  </si>
  <si>
    <t>преддипл.  практики</t>
  </si>
  <si>
    <t>Учебный план на 2023-2024 учебный год по профессии: 15.01.34 Фрезеровщик на станках с числовым программным управлением (на базе основного общего образования)                                                                                                                                                                                              Квалификация: фрезеровщик-зуборезчик. Срок обучения 1 года 10 месяцев. Группа Ф-23/9</t>
  </si>
  <si>
    <t xml:space="preserve">максимальная нагрузка </t>
  </si>
  <si>
    <t>самостоятельная работа</t>
  </si>
  <si>
    <t>промежуточная аттестация</t>
  </si>
  <si>
    <t>консультации</t>
  </si>
  <si>
    <t>индивидуальный проект</t>
  </si>
  <si>
    <t>Основы безопасности и жизнедеятельности</t>
  </si>
  <si>
    <t>ОП.00</t>
  </si>
  <si>
    <t>Общепрофессиональный цикл</t>
  </si>
  <si>
    <t>ОП.01</t>
  </si>
  <si>
    <t>Техническая графика</t>
  </si>
  <si>
    <t>ОП.02</t>
  </si>
  <si>
    <t>Компьютерная графика</t>
  </si>
  <si>
    <t>ОП.03</t>
  </si>
  <si>
    <t>Основы материаловедения</t>
  </si>
  <si>
    <t>ОП.04</t>
  </si>
  <si>
    <t>Безопасность жизнедеятельности</t>
  </si>
  <si>
    <t>ОП.05</t>
  </si>
  <si>
    <t>ОП.07</t>
  </si>
  <si>
    <t>Технические измерения</t>
  </si>
  <si>
    <t>ПМ.00</t>
  </si>
  <si>
    <t>Профессиональный цикл</t>
  </si>
  <si>
    <t>ПМ.01</t>
  </si>
  <si>
    <t>Изготовление различных изделий на зуборезных станках по стадиям технологического процесса в соответствии с требованиями охраны труда и экологической  безопасности</t>
  </si>
  <si>
    <t>МДК.01.01</t>
  </si>
  <si>
    <t>Изготовление различных изделий на зуборезных станках  по стадиям технологического процесса в соответствии с требованиями охраны труда и экологической безопасности</t>
  </si>
  <si>
    <t>УП.01</t>
  </si>
  <si>
    <t>Учебная практика</t>
  </si>
  <si>
    <t>ПП.01</t>
  </si>
  <si>
    <t>Производственная практика</t>
  </si>
  <si>
    <t>ПМ.02</t>
  </si>
  <si>
    <t>Изготовление различных изделий на фрезерных станках по стадиям технологического процесса в соответствии с требованиями охраны труда и экологической  безопасности</t>
  </si>
  <si>
    <t>МДК.02.01</t>
  </si>
  <si>
    <t>Изготовление различных изделий на фрезерных станках  по стадиям технологического процесса в соответствии с требованиями охраны труда и экологической безопасности</t>
  </si>
  <si>
    <t>УП.02</t>
  </si>
  <si>
    <t>ПП.02</t>
  </si>
  <si>
    <t>ПМ.04</t>
  </si>
  <si>
    <t>Изготовление различных изделий на фрезерных станках с ЧПУ по стадиям технологического процесса в соответствии с требованиями охраны труда и экологической  безопасности</t>
  </si>
  <si>
    <t>МДК.04.01</t>
  </si>
  <si>
    <t>Изготовление различных изделий на фрезерных станках с ЧПУ по стадиям технологического процесса в соответствии с требованиями охраны труда и экологической безопасности</t>
  </si>
  <si>
    <t>МДК.04.02</t>
  </si>
  <si>
    <t xml:space="preserve">«Разработка управляющих программы с применением CAD/CAM систем» </t>
  </si>
  <si>
    <t>УП.04</t>
  </si>
  <si>
    <t>ПП.04</t>
  </si>
  <si>
    <t>ПА</t>
  </si>
  <si>
    <t>конс.</t>
  </si>
  <si>
    <t>самост.</t>
  </si>
  <si>
    <t xml:space="preserve">Государственная итоговая аттестация проводится в форме демонстрационного экзамена
</t>
  </si>
  <si>
    <t>Общепрофессиональный и профессиональный циклы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</si>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</sst>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.5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124">
    <xf numFmtId="0" fontId="0" fillId="0" borderId="0" xfId="0"/>
    <xf numFmtId="0" fontId="3" fillId="2" borderId="0" xfId="0" applyFont="1" applyFill="1"/>
    <xf numFmtId="0" fontId="6" fillId="2" borderId="0" xfId="0" applyFont="1" applyFill="1"/>
    <xf numFmtId="0" fontId="8" fillId="2" borderId="0" xfId="0" applyFont="1" applyFill="1" applyAlignment="1">
      <alignment wrapText="1"/>
    </xf>
    <xf numFmtId="0" fontId="2" fillId="0" borderId="0" xfId="0" applyFont="1"/>
    <xf numFmtId="0" fontId="3" fillId="0" borderId="0" xfId="0" applyFont="1"/>
    <xf numFmtId="0" fontId="4" fillId="2" borderId="1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 textRotation="90" wrapText="1"/>
    </xf>
    <xf numFmtId="0" fontId="11" fillId="2" borderId="1" xfId="0" applyFont="1" applyFill="1" applyBorder="1"/>
    <xf numFmtId="0" fontId="10" fillId="2" borderId="1" xfId="0" applyFont="1" applyFill="1" applyBorder="1" applyAlignment="1">
      <alignment textRotation="90"/>
    </xf>
    <xf numFmtId="0" fontId="4" fillId="2" borderId="1" xfId="0" applyFont="1" applyFill="1" applyBorder="1"/>
    <xf numFmtId="0" fontId="10" fillId="2" borderId="1" xfId="0" applyFont="1" applyFill="1" applyBorder="1"/>
    <xf numFmtId="0" fontId="4" fillId="2" borderId="1" xfId="2" applyFont="1" applyFill="1" applyBorder="1" applyAlignment="1">
      <alignment vertical="center" wrapText="1"/>
    </xf>
    <xf numFmtId="0" fontId="4" fillId="2" borderId="1" xfId="2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center" wrapText="1"/>
    </xf>
    <xf numFmtId="49" fontId="4" fillId="2" borderId="1" xfId="2" applyNumberFormat="1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5" fillId="0" borderId="1" xfId="2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0" applyFont="1" applyBorder="1"/>
    <xf numFmtId="0" fontId="10" fillId="0" borderId="1" xfId="0" applyFont="1" applyBorder="1"/>
    <xf numFmtId="0" fontId="5" fillId="0" borderId="1" xfId="0" applyFont="1" applyBorder="1"/>
    <xf numFmtId="0" fontId="11" fillId="0" borderId="1" xfId="0" applyFont="1" applyBorder="1"/>
    <xf numFmtId="0" fontId="4" fillId="2" borderId="5" xfId="0" applyFont="1" applyFill="1" applyBorder="1"/>
    <xf numFmtId="0" fontId="5" fillId="2" borderId="5" xfId="0" applyFont="1" applyFill="1" applyBorder="1"/>
    <xf numFmtId="0" fontId="4" fillId="0" borderId="6" xfId="2" applyFont="1" applyBorder="1" applyAlignment="1">
      <alignment horizontal="left" vertical="center" wrapText="1"/>
    </xf>
    <xf numFmtId="0" fontId="11" fillId="2" borderId="3" xfId="0" applyFont="1" applyFill="1" applyBorder="1"/>
    <xf numFmtId="0" fontId="4" fillId="0" borderId="7" xfId="2" applyFont="1" applyBorder="1" applyAlignment="1">
      <alignment horizontal="left" vertical="center" wrapText="1"/>
    </xf>
    <xf numFmtId="0" fontId="11" fillId="2" borderId="14" xfId="0" applyFont="1" applyFill="1" applyBorder="1"/>
    <xf numFmtId="0" fontId="4" fillId="3" borderId="1" xfId="2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49" fontId="14" fillId="3" borderId="1" xfId="2" applyNumberFormat="1" applyFont="1" applyFill="1" applyBorder="1" applyAlignment="1">
      <alignment horizontal="center" vertical="center" wrapText="1"/>
    </xf>
    <xf numFmtId="0" fontId="6" fillId="3" borderId="1" xfId="0" applyFont="1" applyFill="1" applyBorder="1"/>
    <xf numFmtId="0" fontId="3" fillId="3" borderId="1" xfId="0" applyFont="1" applyFill="1" applyBorder="1"/>
    <xf numFmtId="0" fontId="15" fillId="3" borderId="1" xfId="2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3" fillId="3" borderId="0" xfId="0" applyFont="1" applyFill="1"/>
    <xf numFmtId="0" fontId="5" fillId="2" borderId="16" xfId="1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15" fillId="2" borderId="1" xfId="4" applyFont="1" applyFill="1" applyBorder="1"/>
    <xf numFmtId="0" fontId="6" fillId="2" borderId="1" xfId="4" applyFont="1" applyFill="1" applyBorder="1"/>
    <xf numFmtId="0" fontId="6" fillId="2" borderId="1" xfId="0" applyFont="1" applyFill="1" applyBorder="1"/>
    <xf numFmtId="0" fontId="3" fillId="2" borderId="1" xfId="0" applyFont="1" applyFill="1" applyBorder="1"/>
    <xf numFmtId="0" fontId="5" fillId="2" borderId="1" xfId="1" applyFont="1" applyFill="1" applyBorder="1" applyAlignment="1">
      <alignment vertical="center" wrapText="1"/>
    </xf>
    <xf numFmtId="49" fontId="5" fillId="2" borderId="3" xfId="1" applyNumberFormat="1" applyFont="1" applyFill="1" applyBorder="1" applyAlignment="1">
      <alignment horizontal="left" vertical="center" wrapText="1"/>
    </xf>
    <xf numFmtId="0" fontId="5" fillId="0" borderId="1" xfId="1" applyFont="1" applyBorder="1" applyAlignment="1">
      <alignment vertical="center" wrapText="1"/>
    </xf>
    <xf numFmtId="0" fontId="15" fillId="0" borderId="1" xfId="2" applyFont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left" vertical="center" wrapText="1"/>
    </xf>
    <xf numFmtId="0" fontId="4" fillId="3" borderId="1" xfId="1" applyFont="1" applyFill="1" applyBorder="1" applyAlignment="1">
      <alignment vertical="center" wrapText="1"/>
    </xf>
    <xf numFmtId="0" fontId="3" fillId="0" borderId="1" xfId="0" applyFont="1" applyBorder="1"/>
    <xf numFmtId="0" fontId="2" fillId="0" borderId="1" xfId="0" applyFont="1" applyBorder="1"/>
    <xf numFmtId="1" fontId="4" fillId="4" borderId="1" xfId="1" applyNumberFormat="1" applyFont="1" applyFill="1" applyBorder="1" applyAlignment="1">
      <alignment horizontal="center" vertical="center" wrapText="1"/>
    </xf>
    <xf numFmtId="0" fontId="17" fillId="0" borderId="2" xfId="1" applyFont="1" applyBorder="1" applyAlignment="1">
      <alignment vertical="center" wrapText="1"/>
    </xf>
    <xf numFmtId="0" fontId="12" fillId="0" borderId="2" xfId="1" applyFont="1" applyBorder="1" applyAlignment="1">
      <alignment vertical="center" wrapText="1"/>
    </xf>
    <xf numFmtId="0" fontId="4" fillId="4" borderId="1" xfId="1" applyFont="1" applyFill="1" applyBorder="1" applyAlignment="1">
      <alignment vertical="center" wrapText="1"/>
    </xf>
    <xf numFmtId="0" fontId="17" fillId="2" borderId="2" xfId="1" applyFont="1" applyFill="1" applyBorder="1" applyAlignment="1">
      <alignment vertical="center" wrapText="1"/>
    </xf>
    <xf numFmtId="0" fontId="18" fillId="0" borderId="0" xfId="0" applyFont="1" applyAlignment="1">
      <alignment wrapText="1"/>
    </xf>
    <xf numFmtId="0" fontId="12" fillId="2" borderId="1" xfId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14" fillId="2" borderId="1" xfId="0" applyFont="1" applyFill="1" applyBorder="1"/>
    <xf numFmtId="0" fontId="2" fillId="2" borderId="1" xfId="0" applyFont="1" applyFill="1" applyBorder="1"/>
    <xf numFmtId="0" fontId="11" fillId="2" borderId="1" xfId="0" applyFont="1" applyFill="1" applyBorder="1" applyAlignment="1">
      <alignment vertical="center"/>
    </xf>
    <xf numFmtId="0" fontId="19" fillId="5" borderId="5" xfId="1" applyFont="1" applyFill="1" applyBorder="1" applyAlignment="1">
      <alignment vertical="center" wrapText="1"/>
    </xf>
    <xf numFmtId="0" fontId="5" fillId="5" borderId="5" xfId="1" applyFont="1" applyFill="1" applyBorder="1" applyAlignment="1">
      <alignment vertical="center" wrapText="1"/>
    </xf>
    <xf numFmtId="0" fontId="20" fillId="2" borderId="2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/>
    <xf numFmtId="0" fontId="10" fillId="3" borderId="1" xfId="0" applyFont="1" applyFill="1" applyBorder="1"/>
    <xf numFmtId="0" fontId="5" fillId="3" borderId="1" xfId="0" applyFont="1" applyFill="1" applyBorder="1"/>
    <xf numFmtId="0" fontId="5" fillId="3" borderId="1" xfId="4" applyFont="1" applyFill="1" applyBorder="1"/>
    <xf numFmtId="0" fontId="4" fillId="3" borderId="1" xfId="4" applyFont="1" applyFill="1" applyBorder="1"/>
    <xf numFmtId="49" fontId="4" fillId="3" borderId="1" xfId="2" applyNumberFormat="1" applyFont="1" applyFill="1" applyBorder="1" applyAlignment="1">
      <alignment horizontal="center" vertical="center" wrapText="1"/>
    </xf>
    <xf numFmtId="0" fontId="14" fillId="3" borderId="1" xfId="0" applyFont="1" applyFill="1" applyBorder="1"/>
    <xf numFmtId="0" fontId="2" fillId="3" borderId="1" xfId="0" applyFont="1" applyFill="1" applyBorder="1"/>
    <xf numFmtId="0" fontId="5" fillId="5" borderId="1" xfId="1" applyFont="1" applyFill="1" applyBorder="1" applyAlignment="1">
      <alignment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19" fillId="5" borderId="1" xfId="1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3" fillId="6" borderId="1" xfId="0" applyFont="1" applyFill="1" applyBorder="1"/>
    <xf numFmtId="0" fontId="2" fillId="6" borderId="1" xfId="0" applyFont="1" applyFill="1" applyBorder="1"/>
    <xf numFmtId="0" fontId="11" fillId="6" borderId="1" xfId="0" applyFont="1" applyFill="1" applyBorder="1"/>
    <xf numFmtId="0" fontId="4" fillId="0" borderId="2" xfId="4" applyFont="1" applyBorder="1" applyAlignment="1">
      <alignment horizontal="left" wrapText="1"/>
    </xf>
    <xf numFmtId="0" fontId="4" fillId="0" borderId="3" xfId="4" applyFont="1" applyBorder="1" applyAlignment="1">
      <alignment horizontal="left" wrapText="1"/>
    </xf>
    <xf numFmtId="0" fontId="13" fillId="0" borderId="2" xfId="2" applyFont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 wrapText="1"/>
    </xf>
    <xf numFmtId="0" fontId="13" fillId="0" borderId="15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12" fillId="0" borderId="15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left" vertical="center" wrapText="1"/>
    </xf>
    <xf numFmtId="0" fontId="4" fillId="0" borderId="1" xfId="2" applyFont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5" fillId="0" borderId="9" xfId="2" applyFont="1" applyBorder="1" applyAlignment="1">
      <alignment horizontal="center" vertical="center" wrapText="1"/>
    </xf>
    <xf numFmtId="0" fontId="11" fillId="0" borderId="10" xfId="0" applyFont="1" applyBorder="1"/>
    <xf numFmtId="0" fontId="4" fillId="0" borderId="8" xfId="2" applyFont="1" applyBorder="1" applyAlignment="1">
      <alignment horizontal="center" vertical="center" textRotation="90" wrapText="1"/>
    </xf>
    <xf numFmtId="0" fontId="4" fillId="0" borderId="11" xfId="2" applyFont="1" applyBorder="1" applyAlignment="1">
      <alignment horizontal="center" vertical="center" textRotation="90" wrapText="1"/>
    </xf>
    <xf numFmtId="0" fontId="4" fillId="0" borderId="12" xfId="2" applyFont="1" applyBorder="1" applyAlignment="1">
      <alignment horizontal="center" vertical="center" textRotation="90" wrapText="1"/>
    </xf>
    <xf numFmtId="0" fontId="11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 textRotation="90" wrapText="1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textRotation="90" wrapText="1"/>
    </xf>
    <xf numFmtId="0" fontId="11" fillId="2" borderId="1" xfId="0" applyFont="1" applyFill="1" applyBorder="1" applyAlignment="1">
      <alignment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textRotation="90"/>
    </xf>
    <xf numFmtId="0" fontId="10" fillId="2" borderId="1" xfId="0" applyFont="1" applyFill="1" applyBorder="1" applyAlignment="1">
      <alignment horizontal="center" textRotation="90"/>
    </xf>
    <xf numFmtId="0" fontId="11" fillId="2" borderId="5" xfId="0" applyFont="1" applyFill="1" applyBorder="1" applyAlignment="1">
      <alignment horizontal="center"/>
    </xf>
    <xf numFmtId="0" fontId="11" fillId="2" borderId="1" xfId="0" applyFont="1" applyFill="1" applyBorder="1"/>
    <xf numFmtId="0" fontId="22" fillId="2" borderId="0" xfId="0" applyFont="1" applyFill="1" applyAlignment="1">
      <alignment horizontal="center"/>
    </xf>
  </cellXfs>
  <cellStyles count="5">
    <cellStyle name="Обычный" xfId="0" builtinId="0"/>
    <cellStyle name="Обычный 2" xfId="4" xr:uid="{00000000-0005-0000-0000-000001000000}"/>
    <cellStyle name="Обычный_37Учебный план ФГОС Сварщик" xfId="3" xr:uid="{00000000-0005-0000-0000-000002000000}"/>
    <cellStyle name="Обычный_37Учебный план ФГОС Сварщик_КРС  ТОП-50 18-19" xfId="1" xr:uid="{00000000-0005-0000-0000-000003000000}"/>
    <cellStyle name="Обычный_37Учебный план ФГОС Сварщик_Техническое регулирование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47625</xdr:colOff>
      <xdr:row>1</xdr:row>
      <xdr:rowOff>71437</xdr:rowOff>
    </xdr:from>
    <xdr:to>
      <xdr:col>33</xdr:col>
      <xdr:colOff>177894</xdr:colOff>
      <xdr:row>2</xdr:row>
      <xdr:rowOff>97985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7105C9A3-7BAD-404D-A9E1-7D55380F3D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82188" y="261937"/>
          <a:ext cx="2868706" cy="9393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54"/>
  <sheetViews>
    <sheetView tabSelected="1" zoomScale="120" zoomScaleNormal="120" workbookViewId="0">
      <pane xSplit="6" ySplit="3" topLeftCell="G4" activePane="bottomRight" state="frozen"/>
      <selection pane="topRight" activeCell="G1" sqref="G1"/>
      <selection pane="bottomLeft" activeCell="A2" sqref="A2"/>
      <selection pane="bottomRight" activeCell="A3" sqref="A3:AH3"/>
    </sheetView>
  </sheetViews>
  <sheetFormatPr defaultColWidth="9.140625" defaultRowHeight="15" outlineLevelRow="1" x14ac:dyDescent="0.25"/>
  <cols>
    <col min="1" max="1" width="9" style="3" customWidth="1"/>
    <col min="2" max="2" width="26.85546875" style="3" customWidth="1"/>
    <col min="3" max="3" width="4.7109375" style="1" customWidth="1"/>
    <col min="4" max="4" width="5" style="1" customWidth="1"/>
    <col min="5" max="5" width="4.7109375" style="1" customWidth="1"/>
    <col min="6" max="6" width="4.5703125" style="1" customWidth="1"/>
    <col min="7" max="7" width="6.42578125" style="2" customWidth="1"/>
    <col min="8" max="8" width="4.5703125" style="1" customWidth="1"/>
    <col min="9" max="9" width="5.28515625" style="1" customWidth="1"/>
    <col min="10" max="10" width="4.7109375" style="1" customWidth="1"/>
    <col min="11" max="11" width="6.7109375" style="1" customWidth="1"/>
    <col min="12" max="12" width="5.42578125" style="1" customWidth="1"/>
    <col min="13" max="13" width="5.28515625" style="1" customWidth="1"/>
    <col min="14" max="14" width="5.140625" style="1" customWidth="1"/>
    <col min="15" max="15" width="5.5703125" style="1" customWidth="1"/>
    <col min="16" max="16" width="5.140625" style="1" customWidth="1"/>
    <col min="17" max="17" width="4.28515625" style="1" customWidth="1"/>
    <col min="18" max="18" width="4.7109375" style="1" customWidth="1"/>
    <col min="19" max="19" width="7.7109375" style="1" customWidth="1"/>
    <col min="20" max="20" width="5" style="1" customWidth="1"/>
    <col min="21" max="21" width="4.140625" style="1" customWidth="1"/>
    <col min="22" max="22" width="3.140625" style="1" customWidth="1"/>
    <col min="23" max="23" width="4.140625" style="1" customWidth="1"/>
    <col min="24" max="25" width="5.140625" style="1" customWidth="1"/>
    <col min="26" max="26" width="3.7109375" style="1" customWidth="1"/>
    <col min="27" max="27" width="5" style="1" customWidth="1"/>
    <col min="28" max="28" width="4.42578125" style="1" customWidth="1"/>
    <col min="29" max="29" width="5.28515625" style="1" customWidth="1"/>
    <col min="30" max="30" width="5.85546875" style="1" customWidth="1"/>
    <col min="31" max="31" width="4.140625" style="1" customWidth="1"/>
    <col min="32" max="32" width="4" style="1" customWidth="1"/>
    <col min="33" max="33" width="3.5703125" style="1" customWidth="1"/>
    <col min="34" max="34" width="5" style="1" customWidth="1"/>
    <col min="35" max="16384" width="9.140625" style="1"/>
  </cols>
  <sheetData>
    <row r="1" spans="1:34" x14ac:dyDescent="0.25">
      <c r="AE1" s="123" t="s">
        <v>107</v>
      </c>
      <c r="AF1" s="123"/>
      <c r="AG1" s="123"/>
      <c r="AH1" s="123"/>
    </row>
    <row r="2" spans="1:34" ht="72" customHeight="1" x14ac:dyDescent="0.25"/>
    <row r="3" spans="1:34" ht="49.5" customHeight="1" x14ac:dyDescent="0.25">
      <c r="A3" s="115" t="s">
        <v>58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</row>
    <row r="4" spans="1:34" ht="27.75" customHeight="1" x14ac:dyDescent="0.25">
      <c r="A4" s="116" t="s">
        <v>0</v>
      </c>
      <c r="B4" s="118" t="s">
        <v>1</v>
      </c>
      <c r="C4" s="118" t="s">
        <v>2</v>
      </c>
      <c r="D4" s="118"/>
      <c r="E4" s="118"/>
      <c r="F4" s="118"/>
      <c r="G4" s="113" t="s">
        <v>35</v>
      </c>
      <c r="H4" s="113"/>
      <c r="I4" s="113"/>
      <c r="J4" s="113"/>
      <c r="K4" s="113"/>
      <c r="L4" s="113"/>
      <c r="M4" s="113"/>
      <c r="N4" s="113"/>
      <c r="O4" s="114" t="s">
        <v>3</v>
      </c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</row>
    <row r="5" spans="1:34" ht="34.9" customHeight="1" x14ac:dyDescent="0.25">
      <c r="A5" s="117"/>
      <c r="B5" s="118"/>
      <c r="C5" s="118"/>
      <c r="D5" s="118"/>
      <c r="E5" s="118"/>
      <c r="F5" s="118"/>
      <c r="G5" s="119" t="s">
        <v>59</v>
      </c>
      <c r="H5" s="120" t="s">
        <v>60</v>
      </c>
      <c r="I5" s="113" t="s">
        <v>4</v>
      </c>
      <c r="J5" s="113"/>
      <c r="K5" s="113"/>
      <c r="L5" s="113"/>
      <c r="M5" s="113"/>
      <c r="N5" s="113"/>
      <c r="O5" s="111" t="s">
        <v>5</v>
      </c>
      <c r="P5" s="111"/>
      <c r="Q5" s="111"/>
      <c r="R5" s="111"/>
      <c r="S5" s="111"/>
      <c r="T5" s="111" t="s">
        <v>6</v>
      </c>
      <c r="U5" s="111"/>
      <c r="V5" s="111"/>
      <c r="W5" s="111"/>
      <c r="X5" s="111"/>
      <c r="Y5" s="111" t="s">
        <v>7</v>
      </c>
      <c r="Z5" s="111"/>
      <c r="AA5" s="111"/>
      <c r="AB5" s="111"/>
      <c r="AC5" s="111"/>
      <c r="AD5" s="111" t="s">
        <v>8</v>
      </c>
      <c r="AE5" s="111"/>
      <c r="AF5" s="111"/>
      <c r="AG5" s="111"/>
      <c r="AH5" s="111"/>
    </row>
    <row r="6" spans="1:34" ht="15" customHeight="1" x14ac:dyDescent="0.25">
      <c r="A6" s="117"/>
      <c r="B6" s="118"/>
      <c r="C6" s="118"/>
      <c r="D6" s="118"/>
      <c r="E6" s="118"/>
      <c r="F6" s="118"/>
      <c r="G6" s="119"/>
      <c r="H6" s="120"/>
      <c r="I6" s="120" t="s">
        <v>61</v>
      </c>
      <c r="J6" s="120" t="s">
        <v>62</v>
      </c>
      <c r="K6" s="120" t="s">
        <v>9</v>
      </c>
      <c r="L6" s="114" t="s">
        <v>36</v>
      </c>
      <c r="M6" s="114"/>
      <c r="N6" s="120" t="s">
        <v>10</v>
      </c>
      <c r="O6" s="112" t="s">
        <v>11</v>
      </c>
      <c r="P6" s="112" t="s">
        <v>102</v>
      </c>
      <c r="Q6" s="112" t="s">
        <v>103</v>
      </c>
      <c r="R6" s="112" t="s">
        <v>104</v>
      </c>
      <c r="S6" s="112" t="s">
        <v>12</v>
      </c>
      <c r="T6" s="112" t="s">
        <v>11</v>
      </c>
      <c r="U6" s="112" t="s">
        <v>102</v>
      </c>
      <c r="V6" s="112" t="s">
        <v>103</v>
      </c>
      <c r="W6" s="112" t="s">
        <v>104</v>
      </c>
      <c r="X6" s="112" t="s">
        <v>12</v>
      </c>
      <c r="Y6" s="112" t="s">
        <v>11</v>
      </c>
      <c r="Z6" s="112" t="s">
        <v>102</v>
      </c>
      <c r="AA6" s="112" t="s">
        <v>103</v>
      </c>
      <c r="AB6" s="112" t="s">
        <v>104</v>
      </c>
      <c r="AC6" s="112" t="s">
        <v>12</v>
      </c>
      <c r="AD6" s="112" t="s">
        <v>11</v>
      </c>
      <c r="AE6" s="112" t="s">
        <v>102</v>
      </c>
      <c r="AF6" s="112" t="s">
        <v>103</v>
      </c>
      <c r="AG6" s="112" t="s">
        <v>104</v>
      </c>
      <c r="AH6" s="112" t="s">
        <v>12</v>
      </c>
    </row>
    <row r="7" spans="1:34" ht="119.25" customHeight="1" x14ac:dyDescent="0.25">
      <c r="A7" s="117"/>
      <c r="B7" s="118"/>
      <c r="C7" s="118"/>
      <c r="D7" s="118"/>
      <c r="E7" s="118"/>
      <c r="F7" s="118"/>
      <c r="G7" s="119"/>
      <c r="H7" s="120"/>
      <c r="I7" s="122"/>
      <c r="J7" s="120"/>
      <c r="K7" s="120"/>
      <c r="L7" s="9" t="s">
        <v>37</v>
      </c>
      <c r="M7" s="11" t="s">
        <v>63</v>
      </c>
      <c r="N7" s="120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</row>
    <row r="8" spans="1:34" ht="24.75" customHeight="1" outlineLevel="1" x14ac:dyDescent="0.25">
      <c r="A8" s="6">
        <v>1</v>
      </c>
      <c r="B8" s="6">
        <v>2</v>
      </c>
      <c r="C8" s="118">
        <v>3</v>
      </c>
      <c r="D8" s="118"/>
      <c r="E8" s="118"/>
      <c r="F8" s="118"/>
      <c r="G8" s="12">
        <v>4</v>
      </c>
      <c r="H8" s="13">
        <v>5</v>
      </c>
      <c r="I8" s="13">
        <v>6</v>
      </c>
      <c r="J8" s="13">
        <v>7</v>
      </c>
      <c r="K8" s="13">
        <v>8</v>
      </c>
      <c r="L8" s="13">
        <v>9</v>
      </c>
      <c r="M8" s="13">
        <v>10</v>
      </c>
      <c r="N8" s="13">
        <v>11</v>
      </c>
      <c r="O8" s="13">
        <v>12</v>
      </c>
      <c r="P8" s="13">
        <v>13</v>
      </c>
      <c r="Q8" s="13">
        <v>14</v>
      </c>
      <c r="R8" s="13">
        <v>15</v>
      </c>
      <c r="S8" s="13">
        <v>16</v>
      </c>
      <c r="T8" s="13">
        <v>17</v>
      </c>
      <c r="U8" s="13">
        <v>18</v>
      </c>
      <c r="V8" s="13">
        <v>19</v>
      </c>
      <c r="W8" s="13">
        <v>20</v>
      </c>
      <c r="X8" s="13">
        <v>21</v>
      </c>
      <c r="Y8" s="13">
        <v>22</v>
      </c>
      <c r="Z8" s="13">
        <v>23</v>
      </c>
      <c r="AA8" s="13">
        <v>24</v>
      </c>
      <c r="AB8" s="13">
        <v>25</v>
      </c>
      <c r="AC8" s="13">
        <v>26</v>
      </c>
      <c r="AD8" s="13">
        <v>27</v>
      </c>
      <c r="AE8" s="13">
        <v>28</v>
      </c>
      <c r="AF8" s="13">
        <v>29</v>
      </c>
      <c r="AG8" s="13">
        <v>30</v>
      </c>
      <c r="AH8" s="13">
        <v>31</v>
      </c>
    </row>
    <row r="9" spans="1:34" ht="22.5" customHeight="1" x14ac:dyDescent="0.25">
      <c r="A9" s="14" t="s">
        <v>13</v>
      </c>
      <c r="B9" s="15" t="s">
        <v>14</v>
      </c>
      <c r="C9" s="16">
        <v>1</v>
      </c>
      <c r="D9" s="16">
        <v>2</v>
      </c>
      <c r="E9" s="16">
        <v>3</v>
      </c>
      <c r="F9" s="16">
        <v>4</v>
      </c>
      <c r="G9" s="12">
        <f>SUM(G10:G22)</f>
        <v>1476</v>
      </c>
      <c r="H9" s="12">
        <f t="shared" ref="H9:AF9" si="0">SUM(H10:H22)</f>
        <v>0</v>
      </c>
      <c r="I9" s="12">
        <f t="shared" si="0"/>
        <v>30</v>
      </c>
      <c r="J9" s="12">
        <f t="shared" si="0"/>
        <v>34</v>
      </c>
      <c r="K9" s="12">
        <f t="shared" si="0"/>
        <v>1412</v>
      </c>
      <c r="L9" s="12">
        <f t="shared" si="0"/>
        <v>0</v>
      </c>
      <c r="M9" s="12">
        <f t="shared" si="0"/>
        <v>0</v>
      </c>
      <c r="N9" s="12">
        <f t="shared" si="0"/>
        <v>0</v>
      </c>
      <c r="O9" s="12">
        <f t="shared" si="0"/>
        <v>612</v>
      </c>
      <c r="P9" s="12">
        <f t="shared" si="0"/>
        <v>12</v>
      </c>
      <c r="Q9" s="12">
        <f t="shared" si="0"/>
        <v>24</v>
      </c>
      <c r="R9" s="12">
        <f t="shared" si="0"/>
        <v>0</v>
      </c>
      <c r="S9" s="12">
        <f t="shared" si="0"/>
        <v>576</v>
      </c>
      <c r="T9" s="12">
        <f t="shared" si="0"/>
        <v>864</v>
      </c>
      <c r="U9" s="12">
        <f t="shared" si="0"/>
        <v>18</v>
      </c>
      <c r="V9" s="12">
        <f t="shared" si="0"/>
        <v>10</v>
      </c>
      <c r="W9" s="12">
        <f t="shared" si="0"/>
        <v>0</v>
      </c>
      <c r="X9" s="12">
        <f t="shared" si="0"/>
        <v>836</v>
      </c>
      <c r="Y9" s="12">
        <f t="shared" si="0"/>
        <v>0</v>
      </c>
      <c r="Z9" s="12">
        <f t="shared" si="0"/>
        <v>0</v>
      </c>
      <c r="AA9" s="12">
        <f t="shared" si="0"/>
        <v>0</v>
      </c>
      <c r="AB9" s="12">
        <f t="shared" si="0"/>
        <v>0</v>
      </c>
      <c r="AC9" s="12">
        <f t="shared" si="0"/>
        <v>0</v>
      </c>
      <c r="AD9" s="12">
        <f t="shared" si="0"/>
        <v>0</v>
      </c>
      <c r="AE9" s="12">
        <f t="shared" si="0"/>
        <v>0</v>
      </c>
      <c r="AF9" s="12">
        <f t="shared" si="0"/>
        <v>0</v>
      </c>
      <c r="AG9" s="12">
        <f>SUM(AG10:AG22)</f>
        <v>0</v>
      </c>
      <c r="AH9" s="12">
        <f t="shared" ref="AH9" si="1">SUM(AH10:AH22)</f>
        <v>0</v>
      </c>
    </row>
    <row r="10" spans="1:34" x14ac:dyDescent="0.25">
      <c r="A10" s="14" t="s">
        <v>38</v>
      </c>
      <c r="B10" s="17" t="s">
        <v>15</v>
      </c>
      <c r="C10" s="18" t="s">
        <v>18</v>
      </c>
      <c r="D10" s="18" t="s">
        <v>16</v>
      </c>
      <c r="E10" s="18"/>
      <c r="F10" s="18"/>
      <c r="G10" s="19">
        <f>O10+T10+Y10+AD10</f>
        <v>72</v>
      </c>
      <c r="H10" s="10"/>
      <c r="I10" s="10">
        <f>SUM(P10+U10)</f>
        <v>6</v>
      </c>
      <c r="J10" s="10">
        <f>SUM(Q10+V10)</f>
        <v>2</v>
      </c>
      <c r="K10" s="10">
        <f>S10+X10</f>
        <v>64</v>
      </c>
      <c r="L10" s="20"/>
      <c r="M10" s="10"/>
      <c r="N10" s="10"/>
      <c r="O10" s="10">
        <f t="shared" ref="O10:O15" si="2">SUM(P10:S10)</f>
        <v>32</v>
      </c>
      <c r="P10" s="10"/>
      <c r="Q10" s="10"/>
      <c r="R10" s="10"/>
      <c r="S10" s="21">
        <v>32</v>
      </c>
      <c r="T10" s="10">
        <f>SUM(U10:X10)</f>
        <v>40</v>
      </c>
      <c r="U10" s="10">
        <v>6</v>
      </c>
      <c r="V10" s="10">
        <v>2</v>
      </c>
      <c r="W10" s="10"/>
      <c r="X10" s="22">
        <v>32</v>
      </c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5" customHeight="1" x14ac:dyDescent="0.25">
      <c r="A11" s="14" t="s">
        <v>39</v>
      </c>
      <c r="B11" s="17" t="s">
        <v>17</v>
      </c>
      <c r="C11" s="18" t="s">
        <v>18</v>
      </c>
      <c r="D11" s="18" t="s">
        <v>55</v>
      </c>
      <c r="E11" s="18"/>
      <c r="F11" s="18"/>
      <c r="G11" s="19">
        <f t="shared" ref="G11:G22" si="3">O11+T11+Y11+AD11</f>
        <v>108</v>
      </c>
      <c r="H11" s="10"/>
      <c r="I11" s="10">
        <f t="shared" ref="I11:I22" si="4">SUM(P11+U11)</f>
        <v>0</v>
      </c>
      <c r="J11" s="10">
        <f t="shared" ref="J11:J22" si="5">SUM(Q11+V11)</f>
        <v>0</v>
      </c>
      <c r="K11" s="10">
        <f t="shared" ref="K11:K21" si="6">S11+X11</f>
        <v>108</v>
      </c>
      <c r="L11" s="20"/>
      <c r="M11" s="10"/>
      <c r="N11" s="10"/>
      <c r="O11" s="10">
        <f t="shared" si="2"/>
        <v>48</v>
      </c>
      <c r="P11" s="10"/>
      <c r="Q11" s="10"/>
      <c r="R11" s="10"/>
      <c r="S11" s="22">
        <v>48</v>
      </c>
      <c r="T11" s="10">
        <f t="shared" ref="T11:T22" si="7">SUM(U11:X11)</f>
        <v>60</v>
      </c>
      <c r="U11" s="10"/>
      <c r="V11" s="10"/>
      <c r="W11" s="10"/>
      <c r="X11" s="22">
        <v>60</v>
      </c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x14ac:dyDescent="0.25">
      <c r="A12" s="14" t="s">
        <v>40</v>
      </c>
      <c r="B12" s="17" t="s">
        <v>21</v>
      </c>
      <c r="C12" s="18" t="s">
        <v>18</v>
      </c>
      <c r="D12" s="18" t="s">
        <v>55</v>
      </c>
      <c r="E12" s="18"/>
      <c r="F12" s="18"/>
      <c r="G12" s="19">
        <f t="shared" si="3"/>
        <v>136</v>
      </c>
      <c r="H12" s="10"/>
      <c r="I12" s="10">
        <f t="shared" si="4"/>
        <v>0</v>
      </c>
      <c r="J12" s="10">
        <f t="shared" si="5"/>
        <v>0</v>
      </c>
      <c r="K12" s="10">
        <f t="shared" si="6"/>
        <v>136</v>
      </c>
      <c r="L12" s="20"/>
      <c r="M12" s="10"/>
      <c r="N12" s="10"/>
      <c r="O12" s="10">
        <f t="shared" si="2"/>
        <v>64</v>
      </c>
      <c r="P12" s="10"/>
      <c r="Q12" s="10"/>
      <c r="R12" s="10"/>
      <c r="S12" s="22">
        <v>64</v>
      </c>
      <c r="T12" s="10">
        <f t="shared" si="7"/>
        <v>72</v>
      </c>
      <c r="U12" s="10"/>
      <c r="V12" s="10"/>
      <c r="W12" s="10"/>
      <c r="X12" s="22">
        <v>72</v>
      </c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x14ac:dyDescent="0.25">
      <c r="A13" s="14" t="s">
        <v>41</v>
      </c>
      <c r="B13" s="17" t="s">
        <v>51</v>
      </c>
      <c r="C13" s="18" t="s">
        <v>18</v>
      </c>
      <c r="D13" s="18" t="s">
        <v>55</v>
      </c>
      <c r="E13" s="18"/>
      <c r="F13" s="18"/>
      <c r="G13" s="19">
        <f t="shared" si="3"/>
        <v>72</v>
      </c>
      <c r="H13" s="10"/>
      <c r="I13" s="10">
        <f t="shared" si="4"/>
        <v>0</v>
      </c>
      <c r="J13" s="10">
        <f t="shared" si="5"/>
        <v>0</v>
      </c>
      <c r="K13" s="10">
        <f t="shared" si="6"/>
        <v>72</v>
      </c>
      <c r="L13" s="20"/>
      <c r="M13" s="10"/>
      <c r="N13" s="10"/>
      <c r="O13" s="10">
        <f t="shared" si="2"/>
        <v>32</v>
      </c>
      <c r="P13" s="10"/>
      <c r="Q13" s="10"/>
      <c r="R13" s="10"/>
      <c r="S13" s="22">
        <v>32</v>
      </c>
      <c r="T13" s="10">
        <f t="shared" si="7"/>
        <v>40</v>
      </c>
      <c r="U13" s="10"/>
      <c r="V13" s="10"/>
      <c r="W13" s="10"/>
      <c r="X13" s="22">
        <v>40</v>
      </c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x14ac:dyDescent="0.25">
      <c r="A14" s="14" t="s">
        <v>42</v>
      </c>
      <c r="B14" s="17" t="s">
        <v>52</v>
      </c>
      <c r="C14" s="18" t="s">
        <v>18</v>
      </c>
      <c r="D14" s="18" t="s">
        <v>55</v>
      </c>
      <c r="E14" s="18"/>
      <c r="F14" s="18"/>
      <c r="G14" s="19">
        <f t="shared" si="3"/>
        <v>72</v>
      </c>
      <c r="H14" s="10"/>
      <c r="I14" s="10">
        <f t="shared" si="4"/>
        <v>0</v>
      </c>
      <c r="J14" s="10">
        <f t="shared" si="5"/>
        <v>0</v>
      </c>
      <c r="K14" s="10">
        <f t="shared" si="6"/>
        <v>72</v>
      </c>
      <c r="L14" s="20"/>
      <c r="M14" s="10"/>
      <c r="N14" s="10"/>
      <c r="O14" s="10">
        <f t="shared" si="2"/>
        <v>32</v>
      </c>
      <c r="P14" s="10"/>
      <c r="Q14" s="10"/>
      <c r="R14" s="10"/>
      <c r="S14" s="22">
        <v>32</v>
      </c>
      <c r="T14" s="10">
        <f t="shared" si="7"/>
        <v>40</v>
      </c>
      <c r="U14" s="10"/>
      <c r="V14" s="10"/>
      <c r="W14" s="10"/>
      <c r="X14" s="22">
        <v>40</v>
      </c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x14ac:dyDescent="0.25">
      <c r="A15" s="14" t="s">
        <v>43</v>
      </c>
      <c r="B15" s="17" t="s">
        <v>53</v>
      </c>
      <c r="C15" s="18" t="s">
        <v>18</v>
      </c>
      <c r="D15" s="18" t="s">
        <v>55</v>
      </c>
      <c r="E15" s="18"/>
      <c r="F15" s="18"/>
      <c r="G15" s="19">
        <f t="shared" si="3"/>
        <v>72</v>
      </c>
      <c r="H15" s="10"/>
      <c r="I15" s="10">
        <f t="shared" si="4"/>
        <v>0</v>
      </c>
      <c r="J15" s="10">
        <f t="shared" si="5"/>
        <v>0</v>
      </c>
      <c r="K15" s="10">
        <f t="shared" si="6"/>
        <v>72</v>
      </c>
      <c r="L15" s="20"/>
      <c r="M15" s="10"/>
      <c r="N15" s="10"/>
      <c r="O15" s="10">
        <f t="shared" si="2"/>
        <v>32</v>
      </c>
      <c r="P15" s="10"/>
      <c r="Q15" s="10"/>
      <c r="R15" s="10"/>
      <c r="S15" s="22">
        <v>32</v>
      </c>
      <c r="T15" s="10">
        <f t="shared" si="7"/>
        <v>40</v>
      </c>
      <c r="U15" s="10"/>
      <c r="V15" s="10"/>
      <c r="W15" s="10"/>
      <c r="X15" s="22">
        <v>40</v>
      </c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x14ac:dyDescent="0.25">
      <c r="A16" s="14" t="s">
        <v>44</v>
      </c>
      <c r="B16" s="8" t="s">
        <v>20</v>
      </c>
      <c r="C16" s="7" t="s">
        <v>16</v>
      </c>
      <c r="D16" s="7" t="s">
        <v>16</v>
      </c>
      <c r="E16" s="10"/>
      <c r="F16" s="10"/>
      <c r="G16" s="19">
        <f t="shared" si="3"/>
        <v>340</v>
      </c>
      <c r="H16" s="10"/>
      <c r="I16" s="10">
        <f t="shared" si="4"/>
        <v>12</v>
      </c>
      <c r="J16" s="10">
        <f t="shared" si="5"/>
        <v>16</v>
      </c>
      <c r="K16" s="10">
        <f t="shared" si="6"/>
        <v>312</v>
      </c>
      <c r="L16" s="10"/>
      <c r="M16" s="10"/>
      <c r="N16" s="10"/>
      <c r="O16" s="10">
        <f>SUM(P16:S16)</f>
        <v>146</v>
      </c>
      <c r="P16" s="10">
        <v>6</v>
      </c>
      <c r="Q16" s="10">
        <v>12</v>
      </c>
      <c r="R16" s="10"/>
      <c r="S16" s="10">
        <v>128</v>
      </c>
      <c r="T16" s="10">
        <f t="shared" si="7"/>
        <v>194</v>
      </c>
      <c r="U16" s="10">
        <v>6</v>
      </c>
      <c r="V16" s="10">
        <v>4</v>
      </c>
      <c r="W16" s="10"/>
      <c r="X16" s="10">
        <v>184</v>
      </c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x14ac:dyDescent="0.25">
      <c r="A17" s="14" t="s">
        <v>45</v>
      </c>
      <c r="B17" s="8" t="s">
        <v>23</v>
      </c>
      <c r="C17" s="18" t="s">
        <v>18</v>
      </c>
      <c r="D17" s="18" t="s">
        <v>55</v>
      </c>
      <c r="E17" s="10"/>
      <c r="F17" s="10"/>
      <c r="G17" s="19">
        <f t="shared" si="3"/>
        <v>108</v>
      </c>
      <c r="H17" s="10"/>
      <c r="I17" s="10">
        <f t="shared" si="4"/>
        <v>0</v>
      </c>
      <c r="J17" s="10">
        <f t="shared" si="5"/>
        <v>0</v>
      </c>
      <c r="K17" s="10">
        <f t="shared" si="6"/>
        <v>108</v>
      </c>
      <c r="L17" s="10"/>
      <c r="M17" s="10"/>
      <c r="N17" s="10"/>
      <c r="O17" s="10">
        <f t="shared" ref="O17:O22" si="8">SUM(P17:S17)</f>
        <v>48</v>
      </c>
      <c r="P17" s="10"/>
      <c r="Q17" s="10"/>
      <c r="R17" s="10"/>
      <c r="S17" s="10">
        <v>48</v>
      </c>
      <c r="T17" s="10">
        <f t="shared" si="7"/>
        <v>60</v>
      </c>
      <c r="U17" s="10"/>
      <c r="V17" s="10"/>
      <c r="W17" s="10"/>
      <c r="X17" s="10">
        <v>60</v>
      </c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x14ac:dyDescent="0.25">
      <c r="A18" s="14" t="s">
        <v>46</v>
      </c>
      <c r="B18" s="8" t="s">
        <v>22</v>
      </c>
      <c r="C18" s="18" t="s">
        <v>19</v>
      </c>
      <c r="D18" s="18" t="s">
        <v>55</v>
      </c>
      <c r="E18" s="10"/>
      <c r="F18" s="10"/>
      <c r="G18" s="19">
        <f t="shared" si="3"/>
        <v>72</v>
      </c>
      <c r="H18" s="10"/>
      <c r="I18" s="10">
        <f t="shared" si="4"/>
        <v>0</v>
      </c>
      <c r="J18" s="10">
        <f t="shared" si="5"/>
        <v>0</v>
      </c>
      <c r="K18" s="10">
        <f t="shared" si="6"/>
        <v>72</v>
      </c>
      <c r="L18" s="10"/>
      <c r="M18" s="10"/>
      <c r="N18" s="10"/>
      <c r="O18" s="10">
        <f t="shared" si="8"/>
        <v>32</v>
      </c>
      <c r="P18" s="10"/>
      <c r="Q18" s="10"/>
      <c r="R18" s="10"/>
      <c r="S18" s="10">
        <v>32</v>
      </c>
      <c r="T18" s="10">
        <f t="shared" si="7"/>
        <v>40</v>
      </c>
      <c r="U18" s="10"/>
      <c r="V18" s="10"/>
      <c r="W18" s="10"/>
      <c r="X18" s="10">
        <v>40</v>
      </c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26.25" x14ac:dyDescent="0.25">
      <c r="A19" s="14" t="s">
        <v>47</v>
      </c>
      <c r="B19" s="8" t="s">
        <v>64</v>
      </c>
      <c r="C19" s="18" t="s">
        <v>18</v>
      </c>
      <c r="D19" s="7" t="s">
        <v>55</v>
      </c>
      <c r="E19" s="10"/>
      <c r="F19" s="10"/>
      <c r="G19" s="19">
        <f t="shared" si="3"/>
        <v>68</v>
      </c>
      <c r="H19" s="10"/>
      <c r="I19" s="10">
        <f t="shared" si="4"/>
        <v>0</v>
      </c>
      <c r="J19" s="10">
        <f t="shared" si="5"/>
        <v>0</v>
      </c>
      <c r="K19" s="10">
        <f t="shared" si="6"/>
        <v>68</v>
      </c>
      <c r="L19" s="10"/>
      <c r="M19" s="10"/>
      <c r="N19" s="10"/>
      <c r="O19" s="10">
        <f t="shared" si="8"/>
        <v>0</v>
      </c>
      <c r="P19" s="10"/>
      <c r="Q19" s="10"/>
      <c r="R19" s="10"/>
      <c r="S19" s="10"/>
      <c r="T19" s="10">
        <f t="shared" si="7"/>
        <v>68</v>
      </c>
      <c r="U19" s="10"/>
      <c r="V19" s="10"/>
      <c r="W19" s="10"/>
      <c r="X19" s="10">
        <v>68</v>
      </c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31.5" customHeight="1" x14ac:dyDescent="0.25">
      <c r="A20" s="14" t="s">
        <v>48</v>
      </c>
      <c r="B20" s="8" t="s">
        <v>56</v>
      </c>
      <c r="C20" s="7" t="s">
        <v>16</v>
      </c>
      <c r="D20" s="7" t="s">
        <v>16</v>
      </c>
      <c r="E20" s="10"/>
      <c r="F20" s="10"/>
      <c r="G20" s="19">
        <f t="shared" si="3"/>
        <v>212</v>
      </c>
      <c r="H20" s="10"/>
      <c r="I20" s="10">
        <f t="shared" si="4"/>
        <v>12</v>
      </c>
      <c r="J20" s="10">
        <f t="shared" si="5"/>
        <v>16</v>
      </c>
      <c r="K20" s="10">
        <f t="shared" si="6"/>
        <v>184</v>
      </c>
      <c r="L20" s="10"/>
      <c r="M20" s="10"/>
      <c r="N20" s="10"/>
      <c r="O20" s="10">
        <f t="shared" si="8"/>
        <v>82</v>
      </c>
      <c r="P20" s="10">
        <v>6</v>
      </c>
      <c r="Q20" s="10">
        <v>12</v>
      </c>
      <c r="R20" s="10"/>
      <c r="S20" s="10">
        <v>64</v>
      </c>
      <c r="T20" s="10">
        <f t="shared" si="7"/>
        <v>130</v>
      </c>
      <c r="U20" s="10">
        <v>6</v>
      </c>
      <c r="V20" s="10">
        <v>4</v>
      </c>
      <c r="W20" s="10"/>
      <c r="X20" s="10">
        <v>120</v>
      </c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x14ac:dyDescent="0.25">
      <c r="A21" s="14" t="s">
        <v>49</v>
      </c>
      <c r="B21" s="17" t="s">
        <v>24</v>
      </c>
      <c r="C21" s="18" t="s">
        <v>18</v>
      </c>
      <c r="D21" s="18" t="s">
        <v>55</v>
      </c>
      <c r="E21" s="18"/>
      <c r="F21" s="18"/>
      <c r="G21" s="19">
        <f t="shared" si="3"/>
        <v>72</v>
      </c>
      <c r="H21" s="10"/>
      <c r="I21" s="10">
        <f t="shared" si="4"/>
        <v>0</v>
      </c>
      <c r="J21" s="10">
        <f t="shared" si="5"/>
        <v>0</v>
      </c>
      <c r="K21" s="10">
        <f t="shared" si="6"/>
        <v>72</v>
      </c>
      <c r="L21" s="20"/>
      <c r="M21" s="10"/>
      <c r="N21" s="10"/>
      <c r="O21" s="10">
        <f t="shared" si="8"/>
        <v>32</v>
      </c>
      <c r="P21" s="10"/>
      <c r="Q21" s="10"/>
      <c r="R21" s="10"/>
      <c r="S21" s="22">
        <v>32</v>
      </c>
      <c r="T21" s="10">
        <f t="shared" si="7"/>
        <v>40</v>
      </c>
      <c r="U21" s="10"/>
      <c r="V21" s="10"/>
      <c r="W21" s="10"/>
      <c r="X21" s="22">
        <v>40</v>
      </c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x14ac:dyDescent="0.25">
      <c r="A22" s="14" t="s">
        <v>50</v>
      </c>
      <c r="B22" s="17" t="s">
        <v>54</v>
      </c>
      <c r="C22" s="18" t="s">
        <v>18</v>
      </c>
      <c r="D22" s="18" t="s">
        <v>55</v>
      </c>
      <c r="E22" s="18"/>
      <c r="F22" s="18"/>
      <c r="G22" s="19">
        <f t="shared" si="3"/>
        <v>72</v>
      </c>
      <c r="H22" s="10"/>
      <c r="I22" s="10">
        <f t="shared" si="4"/>
        <v>0</v>
      </c>
      <c r="J22" s="10">
        <f t="shared" si="5"/>
        <v>0</v>
      </c>
      <c r="K22" s="10">
        <f>S22+X22</f>
        <v>72</v>
      </c>
      <c r="L22" s="20"/>
      <c r="M22" s="10"/>
      <c r="N22" s="10"/>
      <c r="O22" s="10">
        <f t="shared" si="8"/>
        <v>32</v>
      </c>
      <c r="P22" s="10"/>
      <c r="Q22" s="10"/>
      <c r="R22" s="10"/>
      <c r="S22" s="22">
        <v>32</v>
      </c>
      <c r="T22" s="10">
        <f t="shared" si="7"/>
        <v>40</v>
      </c>
      <c r="U22" s="10"/>
      <c r="V22" s="10"/>
      <c r="W22" s="10"/>
      <c r="X22" s="22">
        <v>40</v>
      </c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s="4" customFormat="1" ht="31.5" customHeight="1" x14ac:dyDescent="0.2">
      <c r="A23" s="14"/>
      <c r="B23" s="86" t="s">
        <v>106</v>
      </c>
      <c r="C23" s="23"/>
      <c r="D23" s="23"/>
      <c r="E23" s="23"/>
      <c r="F23" s="23"/>
      <c r="G23" s="24">
        <f>SUM(Y23,AD23)</f>
        <v>1440</v>
      </c>
      <c r="H23" s="25">
        <f>J24+J25+J26+J27+J28</f>
        <v>0</v>
      </c>
      <c r="I23" s="25">
        <f>SUM(I24,I31)</f>
        <v>20</v>
      </c>
      <c r="J23" s="25">
        <f>SUM(J24,J31)</f>
        <v>14</v>
      </c>
      <c r="K23" s="25">
        <f>SUM(K24,K31)</f>
        <v>556</v>
      </c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>
        <f>SUM(Y31,Y24)</f>
        <v>936</v>
      </c>
      <c r="Z23" s="25">
        <f>Z31</f>
        <v>12</v>
      </c>
      <c r="AA23" s="25">
        <f>AA31</f>
        <v>6</v>
      </c>
      <c r="AB23" s="25">
        <f>SUM(AB31,AB24)</f>
        <v>38</v>
      </c>
      <c r="AC23" s="25">
        <f>SUM(AC24,AC31)</f>
        <v>556</v>
      </c>
      <c r="AD23" s="25">
        <f>SUM(AD24,AD31)</f>
        <v>504</v>
      </c>
      <c r="AE23" s="25"/>
      <c r="AF23" s="25"/>
      <c r="AG23" s="25">
        <f>AG24+AG25+AG26+AG27+AG28</f>
        <v>0</v>
      </c>
      <c r="AH23" s="25">
        <f>AH24+AH25+AH26+AH27+AH28+AH29</f>
        <v>0</v>
      </c>
    </row>
    <row r="24" spans="1:34" s="5" customFormat="1" ht="12" customHeight="1" x14ac:dyDescent="0.25">
      <c r="A24" s="34" t="s">
        <v>65</v>
      </c>
      <c r="B24" s="35" t="s">
        <v>66</v>
      </c>
      <c r="C24" s="36"/>
      <c r="D24" s="36"/>
      <c r="E24" s="38"/>
      <c r="F24" s="38"/>
      <c r="G24" s="37">
        <f t="shared" ref="G24:G31" si="9">Y24</f>
        <v>238</v>
      </c>
      <c r="H24" s="38">
        <f t="shared" ref="H24:H30" si="10">AB24</f>
        <v>24</v>
      </c>
      <c r="I24" s="38">
        <f>SUM(I25:I30)</f>
        <v>0</v>
      </c>
      <c r="J24" s="38">
        <f>AA24</f>
        <v>0</v>
      </c>
      <c r="K24" s="38">
        <f>AC24</f>
        <v>214</v>
      </c>
      <c r="L24" s="39"/>
      <c r="M24" s="38"/>
      <c r="N24" s="38"/>
      <c r="O24" s="38"/>
      <c r="P24" s="38"/>
      <c r="Q24" s="38"/>
      <c r="R24" s="38"/>
      <c r="S24" s="40"/>
      <c r="T24" s="38"/>
      <c r="U24" s="38"/>
      <c r="V24" s="38"/>
      <c r="W24" s="38"/>
      <c r="X24" s="40"/>
      <c r="Y24" s="38">
        <f>SUM(Y25:Y30)</f>
        <v>238</v>
      </c>
      <c r="Z24" s="38"/>
      <c r="AA24" s="38"/>
      <c r="AB24" s="38">
        <f>SUM(AB25:AB30)</f>
        <v>24</v>
      </c>
      <c r="AC24" s="41">
        <f>SUM(AC25:AC30)</f>
        <v>214</v>
      </c>
      <c r="AD24" s="74"/>
      <c r="AE24" s="74"/>
      <c r="AF24" s="74"/>
      <c r="AG24" s="74"/>
      <c r="AH24" s="74"/>
    </row>
    <row r="25" spans="1:34" s="5" customFormat="1" ht="12.6" customHeight="1" x14ac:dyDescent="0.25">
      <c r="A25" s="42" t="s">
        <v>67</v>
      </c>
      <c r="B25" s="43" t="s">
        <v>68</v>
      </c>
      <c r="C25" s="44"/>
      <c r="D25" s="45"/>
      <c r="E25" s="18" t="s">
        <v>55</v>
      </c>
      <c r="F25" s="54"/>
      <c r="G25" s="46">
        <f t="shared" si="9"/>
        <v>24</v>
      </c>
      <c r="H25" s="47">
        <f t="shared" si="10"/>
        <v>4</v>
      </c>
      <c r="I25" s="47"/>
      <c r="J25" s="47">
        <f>AA25</f>
        <v>0</v>
      </c>
      <c r="K25" s="47">
        <f>AC25</f>
        <v>20</v>
      </c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>
        <f t="shared" ref="Y25:Y30" si="11">AB25+AC25</f>
        <v>24</v>
      </c>
      <c r="Z25" s="47"/>
      <c r="AA25" s="47"/>
      <c r="AB25" s="47">
        <v>4</v>
      </c>
      <c r="AC25" s="47">
        <v>20</v>
      </c>
      <c r="AD25" s="27"/>
      <c r="AE25" s="27"/>
      <c r="AF25" s="27"/>
      <c r="AG25" s="27"/>
      <c r="AH25" s="27"/>
    </row>
    <row r="26" spans="1:34" s="5" customFormat="1" x14ac:dyDescent="0.25">
      <c r="A26" s="48" t="s">
        <v>69</v>
      </c>
      <c r="B26" s="49" t="s">
        <v>70</v>
      </c>
      <c r="C26" s="44"/>
      <c r="D26" s="45"/>
      <c r="E26" s="18" t="s">
        <v>55</v>
      </c>
      <c r="F26" s="54"/>
      <c r="G26" s="46">
        <f t="shared" si="9"/>
        <v>54</v>
      </c>
      <c r="H26" s="47">
        <f t="shared" si="10"/>
        <v>4</v>
      </c>
      <c r="I26" s="47"/>
      <c r="J26" s="47">
        <f>AA27</f>
        <v>0</v>
      </c>
      <c r="K26" s="47">
        <f>AC26</f>
        <v>50</v>
      </c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>
        <f t="shared" si="11"/>
        <v>54</v>
      </c>
      <c r="Z26" s="47"/>
      <c r="AA26" s="47"/>
      <c r="AB26" s="47">
        <v>4</v>
      </c>
      <c r="AC26" s="47">
        <v>50</v>
      </c>
      <c r="AD26" s="27"/>
      <c r="AE26" s="27"/>
      <c r="AF26" s="27"/>
      <c r="AG26" s="27"/>
      <c r="AH26" s="27"/>
    </row>
    <row r="27" spans="1:34" s="5" customFormat="1" ht="12" customHeight="1" x14ac:dyDescent="0.25">
      <c r="A27" s="50" t="s">
        <v>71</v>
      </c>
      <c r="B27" s="49" t="s">
        <v>72</v>
      </c>
      <c r="C27" s="44"/>
      <c r="D27" s="44"/>
      <c r="E27" s="18" t="s">
        <v>55</v>
      </c>
      <c r="F27" s="54"/>
      <c r="G27" s="46">
        <f t="shared" si="9"/>
        <v>40</v>
      </c>
      <c r="H27" s="47">
        <f t="shared" si="10"/>
        <v>4</v>
      </c>
      <c r="I27" s="47"/>
      <c r="J27" s="47">
        <f>AA27</f>
        <v>0</v>
      </c>
      <c r="K27" s="47">
        <f>AC27</f>
        <v>36</v>
      </c>
      <c r="L27" s="51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>
        <f t="shared" si="11"/>
        <v>40</v>
      </c>
      <c r="Z27" s="47"/>
      <c r="AA27" s="47"/>
      <c r="AB27" s="47">
        <v>4</v>
      </c>
      <c r="AC27" s="47">
        <v>36</v>
      </c>
      <c r="AD27" s="27"/>
      <c r="AE27" s="27"/>
      <c r="AF27" s="27"/>
      <c r="AG27" s="27"/>
      <c r="AH27" s="27"/>
    </row>
    <row r="28" spans="1:34" s="5" customFormat="1" ht="22.5" customHeight="1" x14ac:dyDescent="0.25">
      <c r="A28" s="50" t="s">
        <v>73</v>
      </c>
      <c r="B28" s="52" t="s">
        <v>74</v>
      </c>
      <c r="C28" s="44"/>
      <c r="D28" s="44"/>
      <c r="E28" s="18" t="s">
        <v>55</v>
      </c>
      <c r="F28" s="54"/>
      <c r="G28" s="46">
        <f t="shared" si="9"/>
        <v>40</v>
      </c>
      <c r="H28" s="47">
        <f t="shared" si="10"/>
        <v>4</v>
      </c>
      <c r="I28" s="47"/>
      <c r="J28" s="47">
        <f>AA29</f>
        <v>0</v>
      </c>
      <c r="K28" s="47">
        <f>AC27</f>
        <v>36</v>
      </c>
      <c r="L28" s="51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>
        <f t="shared" si="11"/>
        <v>40</v>
      </c>
      <c r="Z28" s="47"/>
      <c r="AA28" s="47"/>
      <c r="AB28" s="47">
        <v>4</v>
      </c>
      <c r="AC28" s="47">
        <v>36</v>
      </c>
      <c r="AD28" s="27"/>
      <c r="AE28" s="27"/>
      <c r="AF28" s="27"/>
      <c r="AG28" s="27"/>
      <c r="AH28" s="27"/>
    </row>
    <row r="29" spans="1:34" s="4" customFormat="1" x14ac:dyDescent="0.25">
      <c r="A29" s="50" t="s">
        <v>75</v>
      </c>
      <c r="B29" s="52" t="s">
        <v>22</v>
      </c>
      <c r="C29" s="44"/>
      <c r="D29" s="44"/>
      <c r="E29" s="18" t="s">
        <v>55</v>
      </c>
      <c r="F29" s="55"/>
      <c r="G29" s="46">
        <f t="shared" si="9"/>
        <v>40</v>
      </c>
      <c r="H29" s="47">
        <f t="shared" si="10"/>
        <v>4</v>
      </c>
      <c r="I29" s="47"/>
      <c r="J29" s="47">
        <f>AA29</f>
        <v>0</v>
      </c>
      <c r="K29" s="47">
        <f>AC29</f>
        <v>36</v>
      </c>
      <c r="L29" s="51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>
        <f t="shared" si="11"/>
        <v>40</v>
      </c>
      <c r="Z29" s="47"/>
      <c r="AA29" s="47"/>
      <c r="AB29" s="47">
        <v>4</v>
      </c>
      <c r="AC29" s="47">
        <v>36</v>
      </c>
      <c r="AD29" s="25"/>
      <c r="AE29" s="25"/>
      <c r="AF29" s="25"/>
      <c r="AG29" s="25"/>
      <c r="AH29" s="25"/>
    </row>
    <row r="30" spans="1:34" s="5" customFormat="1" x14ac:dyDescent="0.25">
      <c r="A30" s="50" t="s">
        <v>76</v>
      </c>
      <c r="B30" s="52" t="s">
        <v>77</v>
      </c>
      <c r="C30" s="44"/>
      <c r="D30" s="44"/>
      <c r="E30" s="18" t="s">
        <v>55</v>
      </c>
      <c r="F30" s="54"/>
      <c r="G30" s="46">
        <f t="shared" si="9"/>
        <v>40</v>
      </c>
      <c r="H30" s="47">
        <f t="shared" si="10"/>
        <v>4</v>
      </c>
      <c r="I30" s="47"/>
      <c r="J30" s="47">
        <f>AB30</f>
        <v>4</v>
      </c>
      <c r="K30" s="47">
        <f>AC30</f>
        <v>36</v>
      </c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>
        <f t="shared" si="11"/>
        <v>40</v>
      </c>
      <c r="Z30" s="47"/>
      <c r="AA30" s="47"/>
      <c r="AB30" s="47">
        <v>4</v>
      </c>
      <c r="AC30" s="47">
        <v>36</v>
      </c>
      <c r="AD30" s="27"/>
      <c r="AE30" s="27"/>
      <c r="AF30" s="27"/>
      <c r="AG30" s="27"/>
      <c r="AH30" s="27"/>
    </row>
    <row r="31" spans="1:34" s="5" customFormat="1" x14ac:dyDescent="0.25">
      <c r="A31" s="53" t="s">
        <v>78</v>
      </c>
      <c r="B31" s="35" t="s">
        <v>79</v>
      </c>
      <c r="C31" s="77"/>
      <c r="D31" s="77"/>
      <c r="E31" s="79"/>
      <c r="F31" s="77"/>
      <c r="G31" s="76">
        <f t="shared" si="9"/>
        <v>698</v>
      </c>
      <c r="H31" s="74">
        <f>SUM(H32,H36,H40)</f>
        <v>26</v>
      </c>
      <c r="I31" s="74">
        <f>SUM(I32,I36,I40)</f>
        <v>20</v>
      </c>
      <c r="J31" s="74">
        <f>SUM(J32,J36,J40)</f>
        <v>14</v>
      </c>
      <c r="K31" s="74">
        <f>SUM(K32,K36,K40)</f>
        <v>342</v>
      </c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>
        <f>SUM(Y32,Y36,Y40)</f>
        <v>698</v>
      </c>
      <c r="Z31" s="74">
        <f>SUM(Z32,Z36,Z40)</f>
        <v>12</v>
      </c>
      <c r="AA31" s="74">
        <f>SUM(AA36,AA40)</f>
        <v>6</v>
      </c>
      <c r="AB31" s="74">
        <f>SUM(AB32,AB36,AB40)</f>
        <v>14</v>
      </c>
      <c r="AC31" s="74">
        <f>SUM(AC32,AC36,AC40)</f>
        <v>342</v>
      </c>
      <c r="AD31" s="74">
        <f>SUM(AD32,AD36,AD40)</f>
        <v>504</v>
      </c>
      <c r="AE31" s="74">
        <f>SUM(AE32,AE36,AE40)</f>
        <v>18</v>
      </c>
      <c r="AF31" s="74">
        <f>SUM(AF32:AF40)</f>
        <v>18</v>
      </c>
      <c r="AG31" s="74">
        <f>SUM(AG32:AG40)</f>
        <v>0</v>
      </c>
      <c r="AH31" s="74">
        <f>SUM(AH40)</f>
        <v>0</v>
      </c>
    </row>
    <row r="32" spans="1:34" s="5" customFormat="1" ht="72" x14ac:dyDescent="0.25">
      <c r="A32" s="56" t="s">
        <v>80</v>
      </c>
      <c r="B32" s="73" t="s">
        <v>81</v>
      </c>
      <c r="C32" s="77"/>
      <c r="D32" s="78"/>
      <c r="E32" s="79"/>
      <c r="F32" s="85" t="s">
        <v>16</v>
      </c>
      <c r="G32" s="80">
        <f>Y32</f>
        <v>70</v>
      </c>
      <c r="H32" s="81">
        <f>AB32</f>
        <v>2</v>
      </c>
      <c r="I32" s="81">
        <f>Z32</f>
        <v>0</v>
      </c>
      <c r="J32" s="81">
        <f>SUM(AA32)</f>
        <v>0</v>
      </c>
      <c r="K32" s="81">
        <f>AC32</f>
        <v>32</v>
      </c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>
        <f>SUM(Y33:Y35)</f>
        <v>70</v>
      </c>
      <c r="Z32" s="81">
        <f>SUM(Z33:Z35)</f>
        <v>0</v>
      </c>
      <c r="AA32" s="81">
        <f>SUM(AA33:AA35)</f>
        <v>0</v>
      </c>
      <c r="AB32" s="81">
        <f>SUM(AB33:AB35)</f>
        <v>2</v>
      </c>
      <c r="AC32" s="81">
        <f>SUM(AC33:AC35)</f>
        <v>32</v>
      </c>
      <c r="AD32" s="81">
        <f>SUM(AE32:AH32,AD33:AD35)</f>
        <v>120</v>
      </c>
      <c r="AE32" s="37">
        <v>6</v>
      </c>
      <c r="AF32" s="37">
        <v>6</v>
      </c>
      <c r="AG32" s="37">
        <v>0</v>
      </c>
      <c r="AH32" s="37">
        <v>0</v>
      </c>
    </row>
    <row r="33" spans="1:34" s="5" customFormat="1" ht="76.5" x14ac:dyDescent="0.25">
      <c r="A33" s="50" t="s">
        <v>82</v>
      </c>
      <c r="B33" s="57" t="s">
        <v>83</v>
      </c>
      <c r="C33" s="27"/>
      <c r="D33" s="25"/>
      <c r="E33" s="18" t="s">
        <v>55</v>
      </c>
      <c r="F33" s="25"/>
      <c r="G33" s="54"/>
      <c r="H33" s="87"/>
      <c r="I33" s="87"/>
      <c r="J33" s="87"/>
      <c r="K33" s="87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70">
        <f>Z33+AA33+AB33+AC33</f>
        <v>34</v>
      </c>
      <c r="Z33" s="71">
        <v>0</v>
      </c>
      <c r="AA33" s="71">
        <v>0</v>
      </c>
      <c r="AB33" s="66">
        <v>2</v>
      </c>
      <c r="AC33" s="72">
        <v>32</v>
      </c>
      <c r="AD33" s="65"/>
      <c r="AE33" s="25"/>
      <c r="AF33" s="25"/>
      <c r="AG33" s="25"/>
      <c r="AH33" s="25"/>
    </row>
    <row r="34" spans="1:34" s="4" customFormat="1" ht="22.15" customHeight="1" x14ac:dyDescent="0.25">
      <c r="A34" s="50" t="s">
        <v>84</v>
      </c>
      <c r="B34" s="58" t="s">
        <v>85</v>
      </c>
      <c r="C34" s="25"/>
      <c r="D34" s="25"/>
      <c r="E34" s="18" t="s">
        <v>55</v>
      </c>
      <c r="F34" s="25"/>
      <c r="G34" s="64">
        <f>Y34</f>
        <v>36</v>
      </c>
      <c r="H34" s="88"/>
      <c r="I34" s="88"/>
      <c r="J34" s="88"/>
      <c r="K34" s="88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47">
        <v>36</v>
      </c>
      <c r="Z34" s="47"/>
      <c r="AA34" s="47"/>
      <c r="AB34" s="47"/>
      <c r="AC34" s="47"/>
      <c r="AD34" s="47"/>
      <c r="AE34" s="25"/>
      <c r="AF34" s="25"/>
      <c r="AG34" s="25"/>
      <c r="AH34" s="25"/>
    </row>
    <row r="35" spans="1:34" s="5" customFormat="1" x14ac:dyDescent="0.25">
      <c r="A35" s="50" t="s">
        <v>86</v>
      </c>
      <c r="B35" s="58" t="s">
        <v>87</v>
      </c>
      <c r="C35" s="27"/>
      <c r="D35" s="25"/>
      <c r="E35" s="25"/>
      <c r="F35" s="18" t="s">
        <v>55</v>
      </c>
      <c r="G35" s="26">
        <f>AD35</f>
        <v>108</v>
      </c>
      <c r="H35" s="89"/>
      <c r="I35" s="89"/>
      <c r="J35" s="89"/>
      <c r="K35" s="89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>
        <v>108</v>
      </c>
      <c r="AE35" s="27"/>
      <c r="AF35" s="27"/>
      <c r="AG35" s="27"/>
      <c r="AH35" s="27"/>
    </row>
    <row r="36" spans="1:34" s="5" customFormat="1" ht="72" x14ac:dyDescent="0.25">
      <c r="A36" s="59" t="s">
        <v>88</v>
      </c>
      <c r="B36" s="73" t="s">
        <v>89</v>
      </c>
      <c r="C36" s="74"/>
      <c r="D36" s="75"/>
      <c r="E36" s="75"/>
      <c r="F36" s="85" t="s">
        <v>16</v>
      </c>
      <c r="G36" s="76">
        <f>SUM(Y36,AD36)</f>
        <v>456</v>
      </c>
      <c r="H36" s="89">
        <f>SUM(Z36,AE36)</f>
        <v>12</v>
      </c>
      <c r="I36" s="89">
        <f>SUM(Z36,AE36)</f>
        <v>12</v>
      </c>
      <c r="J36" s="89">
        <f>SUM(AA36,AF36)</f>
        <v>10</v>
      </c>
      <c r="K36" s="89">
        <f>SUM(AC36)</f>
        <v>104</v>
      </c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>
        <f>SUM(Y37:Y39)</f>
        <v>264</v>
      </c>
      <c r="Z36" s="74">
        <f>SUM(Z37:Z39)</f>
        <v>6</v>
      </c>
      <c r="AA36" s="74">
        <f>SUM(AA37:AA39)</f>
        <v>4</v>
      </c>
      <c r="AB36" s="74">
        <f>SUM(AB37:AB39)</f>
        <v>6</v>
      </c>
      <c r="AC36" s="74">
        <f>SUM(AC37:AC39)</f>
        <v>104</v>
      </c>
      <c r="AD36" s="74">
        <f>SUM(AE36:AH36,AD37:AD39)</f>
        <v>192</v>
      </c>
      <c r="AE36" s="74">
        <v>6</v>
      </c>
      <c r="AF36" s="74">
        <v>6</v>
      </c>
      <c r="AG36" s="74"/>
      <c r="AH36" s="74"/>
    </row>
    <row r="37" spans="1:34" s="5" customFormat="1" ht="76.5" x14ac:dyDescent="0.25">
      <c r="A37" s="50" t="s">
        <v>90</v>
      </c>
      <c r="B37" s="57" t="s">
        <v>91</v>
      </c>
      <c r="C37" s="27"/>
      <c r="D37" s="25"/>
      <c r="E37" s="7" t="s">
        <v>16</v>
      </c>
      <c r="F37" s="25"/>
      <c r="G37" s="46">
        <f>Y37</f>
        <v>120</v>
      </c>
      <c r="H37" s="87">
        <f>AB37</f>
        <v>6</v>
      </c>
      <c r="I37" s="87">
        <f>Z37</f>
        <v>6</v>
      </c>
      <c r="J37" s="87">
        <f>AA37</f>
        <v>4</v>
      </c>
      <c r="K37" s="87">
        <f>AC37</f>
        <v>104</v>
      </c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>
        <f>SUM(Z37:AC37)</f>
        <v>120</v>
      </c>
      <c r="Z37" s="47">
        <v>6</v>
      </c>
      <c r="AA37" s="47">
        <v>4</v>
      </c>
      <c r="AB37" s="47">
        <v>6</v>
      </c>
      <c r="AC37" s="47">
        <v>104</v>
      </c>
      <c r="AD37" s="47"/>
      <c r="AE37" s="47"/>
      <c r="AF37" s="47"/>
      <c r="AG37" s="47"/>
      <c r="AH37" s="47"/>
    </row>
    <row r="38" spans="1:34" s="5" customFormat="1" x14ac:dyDescent="0.25">
      <c r="A38" s="50" t="s">
        <v>92</v>
      </c>
      <c r="B38" s="58" t="s">
        <v>85</v>
      </c>
      <c r="C38" s="27"/>
      <c r="D38" s="25"/>
      <c r="E38" s="18" t="s">
        <v>55</v>
      </c>
      <c r="F38" s="25"/>
      <c r="G38" s="46">
        <f>Y38</f>
        <v>144</v>
      </c>
      <c r="H38" s="87"/>
      <c r="I38" s="87"/>
      <c r="J38" s="87"/>
      <c r="K38" s="8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>
        <v>144</v>
      </c>
      <c r="Z38" s="47"/>
      <c r="AA38" s="47"/>
      <c r="AB38" s="47"/>
      <c r="AC38" s="47"/>
      <c r="AD38" s="47"/>
      <c r="AE38" s="47"/>
      <c r="AF38" s="47"/>
      <c r="AG38" s="47"/>
      <c r="AH38" s="47"/>
    </row>
    <row r="39" spans="1:34" s="5" customFormat="1" x14ac:dyDescent="0.25">
      <c r="A39" s="50" t="s">
        <v>93</v>
      </c>
      <c r="B39" s="58" t="s">
        <v>87</v>
      </c>
      <c r="C39" s="27"/>
      <c r="D39" s="25"/>
      <c r="E39" s="25"/>
      <c r="F39" s="18" t="s">
        <v>55</v>
      </c>
      <c r="G39" s="46">
        <f>AD39</f>
        <v>180</v>
      </c>
      <c r="H39" s="87"/>
      <c r="I39" s="87"/>
      <c r="J39" s="87"/>
      <c r="K39" s="8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>
        <v>180</v>
      </c>
      <c r="AE39" s="47"/>
      <c r="AF39" s="47"/>
      <c r="AG39" s="47"/>
      <c r="AH39" s="47">
        <v>0</v>
      </c>
    </row>
    <row r="40" spans="1:34" s="5" customFormat="1" ht="30" customHeight="1" x14ac:dyDescent="0.25">
      <c r="A40" s="53" t="s">
        <v>94</v>
      </c>
      <c r="B40" s="73" t="s">
        <v>95</v>
      </c>
      <c r="C40" s="74"/>
      <c r="D40" s="75"/>
      <c r="E40" s="75"/>
      <c r="F40" s="85" t="s">
        <v>16</v>
      </c>
      <c r="G40" s="76">
        <f>SUM(Y40,AD40)</f>
        <v>556</v>
      </c>
      <c r="H40" s="89">
        <f>SUM(Z40,AE40)</f>
        <v>12</v>
      </c>
      <c r="I40" s="89">
        <f>SUM(AA40,AF40)</f>
        <v>8</v>
      </c>
      <c r="J40" s="89">
        <f>AB41</f>
        <v>4</v>
      </c>
      <c r="K40" s="89">
        <f>AC40</f>
        <v>206</v>
      </c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>
        <f>SUM(Y41:Y44)</f>
        <v>364</v>
      </c>
      <c r="Z40" s="74">
        <f>SUM(Z41:Z43)</f>
        <v>6</v>
      </c>
      <c r="AA40" s="74">
        <f>SUM(AA41:AA44)</f>
        <v>2</v>
      </c>
      <c r="AB40" s="74">
        <f>SUM(AB41:AB43)</f>
        <v>6</v>
      </c>
      <c r="AC40" s="74">
        <f>SUM(AC41:AC44)</f>
        <v>206</v>
      </c>
      <c r="AD40" s="74">
        <f>SUM(AE40:AH40,AD41:AD44)</f>
        <v>192</v>
      </c>
      <c r="AE40" s="74">
        <v>6</v>
      </c>
      <c r="AF40" s="74">
        <v>6</v>
      </c>
      <c r="AG40" s="74"/>
      <c r="AH40" s="74"/>
    </row>
    <row r="41" spans="1:34" s="5" customFormat="1" ht="36.75" customHeight="1" x14ac:dyDescent="0.25">
      <c r="A41" s="48" t="s">
        <v>96</v>
      </c>
      <c r="B41" s="60" t="s">
        <v>97</v>
      </c>
      <c r="C41" s="27"/>
      <c r="D41" s="25"/>
      <c r="E41" s="7" t="s">
        <v>16</v>
      </c>
      <c r="F41" s="25"/>
      <c r="G41" s="46">
        <f>Y41</f>
        <v>142</v>
      </c>
      <c r="H41" s="87">
        <f>AB41</f>
        <v>4</v>
      </c>
      <c r="I41" s="87">
        <f>Z41</f>
        <v>6</v>
      </c>
      <c r="J41" s="87">
        <f>AA41</f>
        <v>2</v>
      </c>
      <c r="K41" s="87">
        <f>AC41</f>
        <v>130</v>
      </c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66">
        <f>Z41+AA41+AB41+AC41</f>
        <v>142</v>
      </c>
      <c r="Z41" s="67">
        <v>6</v>
      </c>
      <c r="AA41" s="67">
        <v>2</v>
      </c>
      <c r="AB41" s="68">
        <v>4</v>
      </c>
      <c r="AC41" s="69">
        <v>130</v>
      </c>
      <c r="AD41" s="66"/>
      <c r="AE41" s="67"/>
      <c r="AF41" s="67"/>
      <c r="AG41" s="82"/>
      <c r="AH41" s="83"/>
    </row>
    <row r="42" spans="1:34" s="5" customFormat="1" ht="39" x14ac:dyDescent="0.25">
      <c r="A42" s="48" t="s">
        <v>98</v>
      </c>
      <c r="B42" s="61" t="s">
        <v>99</v>
      </c>
      <c r="C42" s="27"/>
      <c r="D42" s="25"/>
      <c r="E42" s="18" t="s">
        <v>55</v>
      </c>
      <c r="F42" s="25"/>
      <c r="G42" s="54">
        <f>Y42</f>
        <v>78</v>
      </c>
      <c r="H42" s="87">
        <f>AB42</f>
        <v>2</v>
      </c>
      <c r="I42" s="87">
        <f>Z42</f>
        <v>0</v>
      </c>
      <c r="J42" s="87">
        <f>AA42</f>
        <v>0</v>
      </c>
      <c r="K42" s="87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66">
        <f>AB42+AC42</f>
        <v>78</v>
      </c>
      <c r="Z42" s="84"/>
      <c r="AA42" s="84"/>
      <c r="AB42" s="82">
        <v>2</v>
      </c>
      <c r="AC42" s="83">
        <v>76</v>
      </c>
      <c r="AD42" s="66"/>
      <c r="AE42" s="67"/>
      <c r="AF42" s="67"/>
      <c r="AG42" s="82"/>
      <c r="AH42" s="83"/>
    </row>
    <row r="43" spans="1:34" s="5" customFormat="1" x14ac:dyDescent="0.25">
      <c r="A43" s="48" t="s">
        <v>100</v>
      </c>
      <c r="B43" s="62" t="s">
        <v>85</v>
      </c>
      <c r="C43" s="27"/>
      <c r="D43" s="25"/>
      <c r="E43" s="18" t="s">
        <v>55</v>
      </c>
      <c r="F43" s="25"/>
      <c r="G43" s="46">
        <f>Y43</f>
        <v>144</v>
      </c>
      <c r="H43" s="87"/>
      <c r="I43" s="87"/>
      <c r="J43" s="87"/>
      <c r="K43" s="8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>
        <v>144</v>
      </c>
      <c r="Z43" s="47"/>
      <c r="AA43" s="47"/>
      <c r="AB43" s="47"/>
      <c r="AC43" s="47"/>
      <c r="AD43" s="47"/>
      <c r="AE43" s="47"/>
      <c r="AF43" s="47"/>
      <c r="AG43" s="47"/>
      <c r="AH43" s="47"/>
    </row>
    <row r="44" spans="1:34" s="5" customFormat="1" x14ac:dyDescent="0.25">
      <c r="A44" s="48" t="s">
        <v>101</v>
      </c>
      <c r="B44" s="63" t="s">
        <v>87</v>
      </c>
      <c r="C44" s="27"/>
      <c r="D44" s="25"/>
      <c r="E44" s="25"/>
      <c r="F44" s="18" t="s">
        <v>55</v>
      </c>
      <c r="G44" s="46">
        <f>AD44</f>
        <v>180</v>
      </c>
      <c r="H44" s="87"/>
      <c r="I44" s="87"/>
      <c r="J44" s="87"/>
      <c r="K44" s="8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>
        <v>180</v>
      </c>
      <c r="AE44" s="27"/>
      <c r="AF44" s="27"/>
      <c r="AG44" s="27"/>
      <c r="AH44" s="27"/>
    </row>
    <row r="45" spans="1:34" x14ac:dyDescent="0.25">
      <c r="A45" s="111" t="s">
        <v>25</v>
      </c>
      <c r="B45" s="121"/>
      <c r="C45" s="121"/>
      <c r="D45" s="121"/>
      <c r="E45" s="121"/>
      <c r="F45" s="121"/>
      <c r="G45" s="28">
        <f>SUM(G23,G9)</f>
        <v>2916</v>
      </c>
      <c r="H45" s="29">
        <f>H34+J29+H23</f>
        <v>0</v>
      </c>
      <c r="I45" s="29">
        <f>I23</f>
        <v>20</v>
      </c>
      <c r="J45" s="29">
        <f>J23</f>
        <v>14</v>
      </c>
      <c r="K45" s="29">
        <f>K23</f>
        <v>556</v>
      </c>
      <c r="L45" s="29">
        <f>SUM(L10:L44)</f>
        <v>0</v>
      </c>
      <c r="M45" s="29">
        <f>M9</f>
        <v>0</v>
      </c>
      <c r="N45" s="29">
        <f>N9</f>
        <v>0</v>
      </c>
      <c r="O45" s="29">
        <f>O9</f>
        <v>612</v>
      </c>
      <c r="P45" s="29">
        <f>P9</f>
        <v>12</v>
      </c>
      <c r="Q45" s="29">
        <f>Q9</f>
        <v>24</v>
      </c>
      <c r="R45" s="29"/>
      <c r="S45" s="29">
        <f>S9</f>
        <v>576</v>
      </c>
      <c r="T45" s="29">
        <f>T9</f>
        <v>864</v>
      </c>
      <c r="U45" s="29">
        <f>U9</f>
        <v>18</v>
      </c>
      <c r="V45" s="29">
        <f>V9</f>
        <v>10</v>
      </c>
      <c r="W45" s="29"/>
      <c r="X45" s="29">
        <f>X9</f>
        <v>836</v>
      </c>
      <c r="Y45" s="29">
        <f>Y23</f>
        <v>936</v>
      </c>
      <c r="Z45" s="29">
        <f>Z31</f>
        <v>12</v>
      </c>
      <c r="AA45" s="29">
        <f>AA31</f>
        <v>6</v>
      </c>
      <c r="AB45" s="29">
        <f>AB31</f>
        <v>14</v>
      </c>
      <c r="AC45" s="29">
        <f>SUM(AC23)</f>
        <v>556</v>
      </c>
      <c r="AD45" s="29">
        <f>AD23</f>
        <v>504</v>
      </c>
      <c r="AE45" s="29">
        <f>AE31</f>
        <v>18</v>
      </c>
      <c r="AF45" s="29">
        <f>AF31</f>
        <v>18</v>
      </c>
      <c r="AG45" s="29">
        <f>AG31</f>
        <v>0</v>
      </c>
      <c r="AH45" s="29">
        <f>AH31</f>
        <v>0</v>
      </c>
    </row>
    <row r="46" spans="1:34" ht="15.75" thickBot="1" x14ac:dyDescent="0.3">
      <c r="A46" s="30"/>
      <c r="B46" s="90"/>
      <c r="C46" s="91"/>
      <c r="D46" s="91"/>
      <c r="E46" s="91"/>
      <c r="F46" s="91"/>
      <c r="G46" s="10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</row>
    <row r="47" spans="1:34" ht="33" customHeight="1" thickBot="1" x14ac:dyDescent="0.3">
      <c r="A47" s="32" t="s">
        <v>26</v>
      </c>
      <c r="B47" s="101" t="s">
        <v>105</v>
      </c>
      <c r="C47" s="101"/>
      <c r="D47" s="101"/>
      <c r="E47" s="101"/>
      <c r="F47" s="101"/>
      <c r="G47" s="10">
        <v>36</v>
      </c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</row>
    <row r="48" spans="1:34" ht="24.75" customHeight="1" thickBot="1" x14ac:dyDescent="0.3">
      <c r="A48" s="102" t="s">
        <v>27</v>
      </c>
      <c r="B48" s="102"/>
      <c r="C48" s="102"/>
      <c r="D48" s="102"/>
      <c r="E48" s="102"/>
      <c r="F48" s="102"/>
      <c r="G48" s="102"/>
      <c r="H48" s="102"/>
      <c r="I48" s="10"/>
      <c r="J48" s="10"/>
      <c r="K48" s="10"/>
      <c r="L48" s="108" t="s">
        <v>28</v>
      </c>
      <c r="M48" s="106" t="s">
        <v>29</v>
      </c>
      <c r="N48" s="107"/>
      <c r="O48" s="103">
        <f>S45+R45+Q45+P45</f>
        <v>612</v>
      </c>
      <c r="P48" s="104"/>
      <c r="Q48" s="104"/>
      <c r="R48" s="104"/>
      <c r="S48" s="105"/>
      <c r="T48" s="103">
        <f>X45+W45+V45+U45</f>
        <v>864</v>
      </c>
      <c r="U48" s="104"/>
      <c r="V48" s="104"/>
      <c r="W48" s="104"/>
      <c r="X48" s="105"/>
      <c r="Y48" s="103">
        <f>AC45+AB45+AA45+Z45</f>
        <v>588</v>
      </c>
      <c r="Z48" s="104"/>
      <c r="AA48" s="104"/>
      <c r="AB48" s="104"/>
      <c r="AC48" s="105"/>
      <c r="AD48" s="103">
        <f>AH45+AG45+AF45+AE45</f>
        <v>36</v>
      </c>
      <c r="AE48" s="104"/>
      <c r="AF48" s="104"/>
      <c r="AG48" s="104"/>
      <c r="AH48" s="105"/>
    </row>
    <row r="49" spans="1:34" ht="26.25" customHeight="1" thickBot="1" x14ac:dyDescent="0.3">
      <c r="A49" s="92"/>
      <c r="B49" s="93"/>
      <c r="C49" s="93"/>
      <c r="D49" s="93"/>
      <c r="E49" s="93"/>
      <c r="F49" s="93"/>
      <c r="G49" s="93"/>
      <c r="H49" s="93"/>
      <c r="I49" s="93"/>
      <c r="J49" s="93"/>
      <c r="K49" s="94"/>
      <c r="L49" s="109"/>
      <c r="M49" s="106" t="s">
        <v>30</v>
      </c>
      <c r="N49" s="107"/>
      <c r="O49" s="103">
        <v>0</v>
      </c>
      <c r="P49" s="104"/>
      <c r="Q49" s="104"/>
      <c r="R49" s="104"/>
      <c r="S49" s="105"/>
      <c r="T49" s="103">
        <v>0</v>
      </c>
      <c r="U49" s="104"/>
      <c r="V49" s="104"/>
      <c r="W49" s="104"/>
      <c r="X49" s="105"/>
      <c r="Y49" s="103">
        <f>SUM(Y43,Y38,Y34)</f>
        <v>324</v>
      </c>
      <c r="Z49" s="104"/>
      <c r="AA49" s="104"/>
      <c r="AB49" s="104"/>
      <c r="AC49" s="105"/>
      <c r="AD49" s="103">
        <v>0</v>
      </c>
      <c r="AE49" s="104"/>
      <c r="AF49" s="104"/>
      <c r="AG49" s="104"/>
      <c r="AH49" s="105"/>
    </row>
    <row r="50" spans="1:34" ht="25.5" customHeight="1" thickBot="1" x14ac:dyDescent="0.3">
      <c r="A50" s="95"/>
      <c r="B50" s="96"/>
      <c r="C50" s="96"/>
      <c r="D50" s="96"/>
      <c r="E50" s="96"/>
      <c r="F50" s="96"/>
      <c r="G50" s="96"/>
      <c r="H50" s="96"/>
      <c r="I50" s="96"/>
      <c r="J50" s="96"/>
      <c r="K50" s="97"/>
      <c r="L50" s="109"/>
      <c r="M50" s="106" t="s">
        <v>31</v>
      </c>
      <c r="N50" s="107"/>
      <c r="O50" s="103">
        <v>0</v>
      </c>
      <c r="P50" s="104"/>
      <c r="Q50" s="104"/>
      <c r="R50" s="104"/>
      <c r="S50" s="105"/>
      <c r="T50" s="103">
        <v>0</v>
      </c>
      <c r="U50" s="104"/>
      <c r="V50" s="104"/>
      <c r="W50" s="104"/>
      <c r="X50" s="105"/>
      <c r="Y50" s="103">
        <v>0</v>
      </c>
      <c r="Z50" s="104"/>
      <c r="AA50" s="104"/>
      <c r="AB50" s="104"/>
      <c r="AC50" s="105"/>
      <c r="AD50" s="103">
        <f>SUM(AD44,AD39,AD35)</f>
        <v>468</v>
      </c>
      <c r="AE50" s="104"/>
      <c r="AF50" s="104"/>
      <c r="AG50" s="104"/>
      <c r="AH50" s="105"/>
    </row>
    <row r="51" spans="1:34" ht="28.5" customHeight="1" thickBot="1" x14ac:dyDescent="0.3">
      <c r="A51" s="98"/>
      <c r="B51" s="99"/>
      <c r="C51" s="99"/>
      <c r="D51" s="99"/>
      <c r="E51" s="99"/>
      <c r="F51" s="99"/>
      <c r="G51" s="99"/>
      <c r="H51" s="99"/>
      <c r="I51" s="99"/>
      <c r="J51" s="99"/>
      <c r="K51" s="100"/>
      <c r="L51" s="109"/>
      <c r="M51" s="106" t="s">
        <v>57</v>
      </c>
      <c r="N51" s="107"/>
      <c r="O51" s="103">
        <v>0</v>
      </c>
      <c r="P51" s="104"/>
      <c r="Q51" s="104"/>
      <c r="R51" s="104"/>
      <c r="S51" s="105"/>
      <c r="T51" s="103">
        <v>0</v>
      </c>
      <c r="U51" s="104"/>
      <c r="V51" s="104"/>
      <c r="W51" s="104"/>
      <c r="X51" s="105"/>
      <c r="Y51" s="103">
        <v>0</v>
      </c>
      <c r="Z51" s="104"/>
      <c r="AA51" s="104"/>
      <c r="AB51" s="104"/>
      <c r="AC51" s="105"/>
      <c r="AD51" s="103">
        <v>0</v>
      </c>
      <c r="AE51" s="104"/>
      <c r="AF51" s="104"/>
      <c r="AG51" s="104"/>
      <c r="AH51" s="105"/>
    </row>
    <row r="52" spans="1:34" ht="16.149999999999999" customHeight="1" thickBot="1" x14ac:dyDescent="0.3">
      <c r="A52" s="95"/>
      <c r="B52" s="96"/>
      <c r="C52" s="96"/>
      <c r="D52" s="96"/>
      <c r="E52" s="96"/>
      <c r="F52" s="96"/>
      <c r="G52" s="96"/>
      <c r="H52" s="96"/>
      <c r="I52" s="96"/>
      <c r="J52" s="96"/>
      <c r="K52" s="97"/>
      <c r="L52" s="109"/>
      <c r="M52" s="106" t="s">
        <v>32</v>
      </c>
      <c r="N52" s="107"/>
      <c r="O52" s="103">
        <v>2</v>
      </c>
      <c r="P52" s="104"/>
      <c r="Q52" s="104"/>
      <c r="R52" s="104"/>
      <c r="S52" s="105"/>
      <c r="T52" s="103">
        <v>3</v>
      </c>
      <c r="U52" s="104"/>
      <c r="V52" s="104"/>
      <c r="W52" s="104"/>
      <c r="X52" s="105"/>
      <c r="Y52" s="103">
        <v>2</v>
      </c>
      <c r="Z52" s="104"/>
      <c r="AA52" s="104"/>
      <c r="AB52" s="104"/>
      <c r="AC52" s="105"/>
      <c r="AD52" s="103">
        <v>3</v>
      </c>
      <c r="AE52" s="104"/>
      <c r="AF52" s="104"/>
      <c r="AG52" s="104"/>
      <c r="AH52" s="105"/>
    </row>
    <row r="53" spans="1:34" ht="13.9" customHeight="1" thickBot="1" x14ac:dyDescent="0.3">
      <c r="A53" s="95"/>
      <c r="B53" s="96"/>
      <c r="C53" s="96"/>
      <c r="D53" s="96"/>
      <c r="E53" s="96"/>
      <c r="F53" s="96"/>
      <c r="G53" s="96"/>
      <c r="H53" s="96"/>
      <c r="I53" s="96"/>
      <c r="J53" s="96"/>
      <c r="K53" s="97"/>
      <c r="L53" s="109"/>
      <c r="M53" s="106" t="s">
        <v>33</v>
      </c>
      <c r="N53" s="107"/>
      <c r="O53" s="103">
        <v>0</v>
      </c>
      <c r="P53" s="104"/>
      <c r="Q53" s="104"/>
      <c r="R53" s="104"/>
      <c r="S53" s="105"/>
      <c r="T53" s="103">
        <v>9</v>
      </c>
      <c r="U53" s="104"/>
      <c r="V53" s="104"/>
      <c r="W53" s="104"/>
      <c r="X53" s="105"/>
      <c r="Y53" s="103">
        <v>11</v>
      </c>
      <c r="Z53" s="104"/>
      <c r="AA53" s="104"/>
      <c r="AB53" s="104"/>
      <c r="AC53" s="105"/>
      <c r="AD53" s="103">
        <v>3</v>
      </c>
      <c r="AE53" s="104"/>
      <c r="AF53" s="104"/>
      <c r="AG53" s="104"/>
      <c r="AH53" s="105"/>
    </row>
    <row r="54" spans="1:34" ht="15.75" customHeight="1" thickBot="1" x14ac:dyDescent="0.3">
      <c r="A54" s="98"/>
      <c r="B54" s="99"/>
      <c r="C54" s="99"/>
      <c r="D54" s="99"/>
      <c r="E54" s="99"/>
      <c r="F54" s="99"/>
      <c r="G54" s="99"/>
      <c r="H54" s="99"/>
      <c r="I54" s="99"/>
      <c r="J54" s="99"/>
      <c r="K54" s="100"/>
      <c r="L54" s="110"/>
      <c r="M54" s="106" t="s">
        <v>34</v>
      </c>
      <c r="N54" s="107"/>
      <c r="O54" s="103">
        <v>1</v>
      </c>
      <c r="P54" s="104"/>
      <c r="Q54" s="104"/>
      <c r="R54" s="104"/>
      <c r="S54" s="105"/>
      <c r="T54" s="103">
        <v>0</v>
      </c>
      <c r="U54" s="104"/>
      <c r="V54" s="104"/>
      <c r="W54" s="104"/>
      <c r="X54" s="105"/>
      <c r="Y54" s="103">
        <v>0</v>
      </c>
      <c r="Z54" s="104"/>
      <c r="AA54" s="104"/>
      <c r="AB54" s="104"/>
      <c r="AC54" s="105"/>
      <c r="AD54" s="103">
        <v>0</v>
      </c>
      <c r="AE54" s="104"/>
      <c r="AF54" s="104"/>
      <c r="AG54" s="104"/>
      <c r="AH54" s="105"/>
    </row>
  </sheetData>
  <mergeCells count="86">
    <mergeCell ref="AE1:AH1"/>
    <mergeCell ref="C8:F8"/>
    <mergeCell ref="A45:F45"/>
    <mergeCell ref="AC6:AC7"/>
    <mergeCell ref="AD6:AD7"/>
    <mergeCell ref="AG6:AG7"/>
    <mergeCell ref="W6:W7"/>
    <mergeCell ref="X6:X7"/>
    <mergeCell ref="T6:T7"/>
    <mergeCell ref="U6:U7"/>
    <mergeCell ref="V6:V7"/>
    <mergeCell ref="S6:S7"/>
    <mergeCell ref="I6:I7"/>
    <mergeCell ref="J6:J7"/>
    <mergeCell ref="K6:K7"/>
    <mergeCell ref="N6:N7"/>
    <mergeCell ref="A3:AH3"/>
    <mergeCell ref="Z6:Z7"/>
    <mergeCell ref="AA6:AA7"/>
    <mergeCell ref="AB6:AB7"/>
    <mergeCell ref="Q6:Q7"/>
    <mergeCell ref="R6:R7"/>
    <mergeCell ref="AH6:AH7"/>
    <mergeCell ref="AE6:AE7"/>
    <mergeCell ref="AF6:AF7"/>
    <mergeCell ref="A4:A7"/>
    <mergeCell ref="B4:B7"/>
    <mergeCell ref="C4:F7"/>
    <mergeCell ref="G4:N4"/>
    <mergeCell ref="O4:AH4"/>
    <mergeCell ref="G5:G7"/>
    <mergeCell ref="H5:H7"/>
    <mergeCell ref="I5:N5"/>
    <mergeCell ref="O5:S5"/>
    <mergeCell ref="T5:X5"/>
    <mergeCell ref="L6:M6"/>
    <mergeCell ref="P6:P7"/>
    <mergeCell ref="AD52:AH52"/>
    <mergeCell ref="Y48:AC48"/>
    <mergeCell ref="Y49:AC49"/>
    <mergeCell ref="Y50:AC50"/>
    <mergeCell ref="Y51:AC51"/>
    <mergeCell ref="Y52:AC52"/>
    <mergeCell ref="AD51:AH51"/>
    <mergeCell ref="AD50:AH50"/>
    <mergeCell ref="AD49:AH49"/>
    <mergeCell ref="AD48:AH48"/>
    <mergeCell ref="Y5:AC5"/>
    <mergeCell ref="AD5:AH5"/>
    <mergeCell ref="O6:O7"/>
    <mergeCell ref="Y6:Y7"/>
    <mergeCell ref="T49:X49"/>
    <mergeCell ref="O48:S48"/>
    <mergeCell ref="O49:S49"/>
    <mergeCell ref="T51:X51"/>
    <mergeCell ref="T50:X50"/>
    <mergeCell ref="A53:K53"/>
    <mergeCell ref="A54:K54"/>
    <mergeCell ref="L48:L54"/>
    <mergeCell ref="M48:N48"/>
    <mergeCell ref="M49:N49"/>
    <mergeCell ref="M50:N50"/>
    <mergeCell ref="M51:N51"/>
    <mergeCell ref="M52:N52"/>
    <mergeCell ref="T48:X48"/>
    <mergeCell ref="O53:S53"/>
    <mergeCell ref="O52:S52"/>
    <mergeCell ref="O50:S50"/>
    <mergeCell ref="O51:S51"/>
    <mergeCell ref="T52:X52"/>
    <mergeCell ref="Y53:AC53"/>
    <mergeCell ref="Y54:AC54"/>
    <mergeCell ref="AD54:AH54"/>
    <mergeCell ref="AD53:AH53"/>
    <mergeCell ref="M53:N53"/>
    <mergeCell ref="M54:N54"/>
    <mergeCell ref="O54:S54"/>
    <mergeCell ref="T54:X54"/>
    <mergeCell ref="T53:X53"/>
    <mergeCell ref="B46:F46"/>
    <mergeCell ref="A49:K49"/>
    <mergeCell ref="A50:K50"/>
    <mergeCell ref="A51:K51"/>
    <mergeCell ref="A52:K52"/>
    <mergeCell ref="B47:F47"/>
    <mergeCell ref="A48:H48"/>
  </mergeCells>
  <pageMargins left="0.31496062992125984" right="0.31496062992125984" top="0.19685039370078741" bottom="0.27559055118110237" header="0.31496062992125984" footer="0.31496062992125984"/>
  <pageSetup paperSize="9" scale="3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Ф-23-9</vt:lpstr>
    </vt:vector>
  </TitlesOfParts>
  <Company>11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2023-05-09T11:56:00Z</cp:lastPrinted>
  <dcterms:created xsi:type="dcterms:W3CDTF">2020-04-17T11:48:32Z</dcterms:created>
  <dcterms:modified xsi:type="dcterms:W3CDTF">2023-12-13T02:25:29Z</dcterms:modified>
</cp:coreProperties>
</file>